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ctrlProps/ctrlProp1.xml" ContentType="application/vnd.ms-excel.controlproperties+xml"/>
  <Override PartName="/xl/drawings/drawing2.xml" ContentType="application/vnd.openxmlformats-officedocument.drawing+xml"/>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drawings/drawing3.xml" ContentType="application/vnd.openxmlformats-officedocument.drawing+xml"/>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drawings/drawing4.xml" ContentType="application/vnd.openxmlformats-officedocument.drawing+xml"/>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5.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ctrlProps/ctrlProp2.xml" ContentType="application/vnd.ms-excel.controlproperties+xml"/>
  <Override PartName="/xl/drawings/drawing8.xml" ContentType="application/vnd.openxmlformats-officedocument.drawing+xml"/>
  <Override PartName="/xl/activeX/activeX34.xml" ContentType="application/vnd.ms-office.activeX+xml"/>
  <Override PartName="/xl/activeX/activeX34.bin" ContentType="application/vnd.ms-office.activeX"/>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harts/chart2.xml" ContentType="application/vnd.openxmlformats-officedocument.drawingml.chart+xml"/>
  <Override PartName="/xl/drawings/drawing9.xml" ContentType="application/vnd.openxmlformats-officedocument.drawing+xml"/>
  <Override PartName="/xl/activeX/activeX35.xml" ContentType="application/vnd.ms-office.activeX+xml"/>
  <Override PartName="/xl/activeX/activeX35.bin" ContentType="application/vnd.ms-office.activeX"/>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ctrlProps/ctrlProp8.xml" ContentType="application/vnd.ms-excel.controlproperties+xml"/>
  <Override PartName="/xl/drawings/drawing11.xml" ContentType="application/vnd.openxmlformats-officedocument.drawing+xml"/>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ctrlProps/ctrlProp9.xml" ContentType="application/vnd.ms-excel.controlproperties+xml"/>
  <Override PartName="/xl/drawings/drawing12.xml" ContentType="application/vnd.openxmlformats-officedocument.drawing+xml"/>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ctrlProps/ctrlProp10.xml" ContentType="application/vnd.ms-excel.controlproperties+xml"/>
  <Override PartName="/xl/drawings/drawing1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4.xml" ContentType="application/vnd.openxmlformats-officedocument.drawing+xml"/>
  <Override PartName="/xl/charts/chart15.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codeName="{8C4F1C90-05EB-6A55-5F09-09C24B55AC0B}"/>
  <workbookPr updateLinks="always" codeName="ThisWorkbook" defaultThemeVersion="124226"/>
  <bookViews>
    <workbookView xWindow="0" yWindow="0" windowWidth="25440" windowHeight="12810" tabRatio="598" activeTab="2"/>
  </bookViews>
  <sheets>
    <sheet name="Home" sheetId="29" r:id="rId1"/>
    <sheet name="Electricity EF" sheetId="109" state="hidden" r:id="rId2"/>
    <sheet name="City Profile" sheetId="1" r:id="rId3"/>
    <sheet name="Road" sheetId="18" state="hidden" r:id="rId4"/>
    <sheet name="Upgrades log" sheetId="104" state="hidden" r:id="rId5"/>
    <sheet name="City Parameters" sheetId="8" state="hidden" r:id="rId6"/>
    <sheet name="Common parameters" sheetId="12" state="hidden" r:id="rId7"/>
    <sheet name="City Graphs data" sheetId="6" state="hidden" r:id="rId8"/>
    <sheet name="Rail Parameters" sheetId="40" state="hidden" r:id="rId9"/>
    <sheet name="Water Parameters" sheetId="45" state="hidden" r:id="rId10"/>
    <sheet name="Water Transport DB" sheetId="66" state="hidden" r:id="rId11"/>
    <sheet name="Rail" sheetId="39" state="hidden" r:id="rId12"/>
    <sheet name="Water" sheetId="107" state="hidden" r:id="rId13"/>
    <sheet name="Road Transport DB" sheetId="19" state="hidden" r:id="rId14"/>
    <sheet name="Rail Graphs Data" sheetId="25" state="hidden" r:id="rId15"/>
    <sheet name="Off-Hours Deliveries" sheetId="26" state="hidden" r:id="rId16"/>
    <sheet name="Fuel emissions factors" sheetId="17" state="hidden" r:id="rId17"/>
    <sheet name="Forecast" sheetId="27" state="hidden" r:id="rId18"/>
    <sheet name="Results" sheetId="32" state="hidden" r:id="rId19"/>
    <sheet name="Distance Reduction" sheetId="28" state="hidden" r:id="rId20"/>
    <sheet name="Rail Transport DB" sheetId="41" state="hidden" r:id="rId21"/>
    <sheet name="Ecodriving" sheetId="76" state="hidden" r:id="rId22"/>
    <sheet name="Fuel Change" sheetId="79" state="hidden" r:id="rId23"/>
    <sheet name="Road Graphs data" sheetId="15" state="hidden" r:id="rId24"/>
    <sheet name="Road Parameters" sheetId="13" state="hidden" r:id="rId25"/>
    <sheet name="Road EF" sheetId="108" state="hidden" r:id="rId26"/>
    <sheet name="Water Graphs data" sheetId="55" state="hidden" r:id="rId27"/>
  </sheets>
  <functionGroups builtInGroupCount="17"/>
  <externalReferences>
    <externalReference r:id="rId28"/>
  </externalReferences>
  <definedNames>
    <definedName name="UpdateYear">[1]Introduction!$E$6</definedName>
  </definedNames>
  <calcPr calcId="145621"/>
</workbook>
</file>

<file path=xl/calcChain.xml><?xml version="1.0" encoding="utf-8"?>
<calcChain xmlns="http://schemas.openxmlformats.org/spreadsheetml/2006/main">
  <c r="B35" i="15" l="1"/>
  <c r="D5" i="79" l="1"/>
  <c r="D5" i="26" l="1"/>
  <c r="D5" i="28"/>
  <c r="D5" i="76"/>
  <c r="D22" i="26" l="1"/>
  <c r="D22" i="76"/>
  <c r="E6" i="27"/>
  <c r="D21" i="79"/>
  <c r="C21" i="25" l="1"/>
  <c r="C20" i="25"/>
  <c r="C21" i="15"/>
  <c r="C22" i="15"/>
  <c r="C23" i="15"/>
  <c r="C24" i="15"/>
  <c r="C25" i="15"/>
  <c r="C26" i="15"/>
  <c r="C27" i="15"/>
  <c r="C28" i="15"/>
  <c r="C20" i="15"/>
  <c r="J7" i="32" l="1"/>
  <c r="J6" i="32" l="1"/>
  <c r="J5" i="32"/>
  <c r="E6" i="32"/>
  <c r="F13" i="6" l="1"/>
  <c r="E13" i="6"/>
  <c r="D13" i="6"/>
  <c r="C13" i="6"/>
  <c r="F10" i="6"/>
  <c r="E10" i="6"/>
  <c r="D10" i="6"/>
  <c r="C10" i="6"/>
  <c r="F7" i="6"/>
  <c r="E7" i="6"/>
  <c r="D7" i="6"/>
  <c r="C7" i="6"/>
  <c r="D4" i="6"/>
  <c r="E4" i="6"/>
  <c r="F4" i="6"/>
  <c r="C4" i="6"/>
  <c r="A5" i="12" l="1"/>
  <c r="A4" i="12"/>
  <c r="A3" i="12"/>
  <c r="A2" i="12"/>
  <c r="G89" i="1" l="1"/>
  <c r="H89" i="1"/>
  <c r="I89" i="1"/>
  <c r="J89" i="1"/>
  <c r="K89" i="1"/>
  <c r="L89" i="1"/>
  <c r="F89" i="1"/>
  <c r="E1" i="55"/>
  <c r="D1" i="55"/>
  <c r="C1" i="55"/>
  <c r="B1" i="55"/>
  <c r="E1" i="15" l="1"/>
  <c r="D1" i="15"/>
  <c r="C1" i="15"/>
  <c r="B1" i="15"/>
  <c r="E1" i="25"/>
  <c r="D1" i="25"/>
  <c r="C1" i="25"/>
  <c r="B1" i="25"/>
  <c r="F1" i="6"/>
  <c r="E1" i="6"/>
  <c r="D1" i="6"/>
  <c r="C1" i="6"/>
  <c r="E5" i="32" l="1"/>
  <c r="E8" i="32" l="1"/>
  <c r="E7" i="32"/>
  <c r="E4" i="32"/>
  <c r="D10" i="26" l="1"/>
  <c r="D10" i="76"/>
  <c r="D10" i="28"/>
  <c r="D10" i="79" l="1"/>
  <c r="F25" i="79" l="1"/>
  <c r="F21" i="79"/>
  <c r="E21" i="79"/>
  <c r="E23" i="79" l="1"/>
  <c r="F22" i="79"/>
  <c r="F23" i="79"/>
  <c r="E22" i="79"/>
  <c r="F21" i="28"/>
  <c r="E21" i="28"/>
  <c r="D21" i="28"/>
  <c r="F23" i="28" s="1"/>
  <c r="E22" i="28" l="1"/>
  <c r="F22" i="28"/>
  <c r="F25" i="28"/>
  <c r="E23" i="28"/>
  <c r="F22" i="26"/>
  <c r="E22" i="26"/>
  <c r="E24" i="26" l="1"/>
  <c r="E23" i="26"/>
  <c r="F23" i="26"/>
  <c r="F24" i="26"/>
  <c r="F26" i="26"/>
  <c r="F26" i="76"/>
  <c r="F22" i="76"/>
  <c r="E22" i="76"/>
  <c r="F23" i="76" l="1"/>
  <c r="F24" i="76"/>
  <c r="E24" i="76"/>
  <c r="E23" i="76"/>
  <c r="G10" i="27"/>
  <c r="J11" i="27" l="1"/>
  <c r="I11" i="27"/>
  <c r="H11" i="27"/>
  <c r="M18" i="17" l="1"/>
  <c r="K16" i="17"/>
  <c r="N16" i="17"/>
  <c r="E13" i="17" l="1"/>
  <c r="G13" i="17" s="1"/>
  <c r="G12" i="17"/>
  <c r="G11" i="17"/>
  <c r="E10" i="17"/>
  <c r="N9" i="17"/>
  <c r="N18" i="17" s="1"/>
  <c r="E9" i="17"/>
  <c r="L9" i="17" s="1"/>
  <c r="L18" i="17" s="1"/>
  <c r="D9" i="17"/>
  <c r="K9" i="17" s="1"/>
  <c r="K18" i="17" s="1"/>
  <c r="C9" i="17"/>
  <c r="J9" i="17" s="1"/>
  <c r="J18" i="17" s="1"/>
  <c r="N8" i="17"/>
  <c r="N17" i="17" s="1"/>
  <c r="M8" i="17"/>
  <c r="M17" i="17" s="1"/>
  <c r="E8" i="17"/>
  <c r="L8" i="17" s="1"/>
  <c r="L17" i="17" s="1"/>
  <c r="D8" i="17"/>
  <c r="K8" i="17" s="1"/>
  <c r="K17" i="17" s="1"/>
  <c r="C8" i="17"/>
  <c r="J8" i="17" s="1"/>
  <c r="J17" i="17" s="1"/>
  <c r="M7" i="17"/>
  <c r="E7" i="17"/>
  <c r="L7" i="17" s="1"/>
  <c r="C7" i="17"/>
  <c r="J7" i="17" s="1"/>
  <c r="J6" i="17"/>
  <c r="J16" i="17" s="1"/>
  <c r="F6" i="17"/>
  <c r="M6" i="17" s="1"/>
  <c r="M16" i="17" s="1"/>
  <c r="D6" i="17"/>
  <c r="B6" i="17" s="1"/>
  <c r="I6" i="17" s="1"/>
  <c r="I16" i="17" s="1"/>
  <c r="N5" i="17"/>
  <c r="N15" i="17" s="1"/>
  <c r="J5" i="17"/>
  <c r="J15" i="17" s="1"/>
  <c r="F5" i="17"/>
  <c r="M5" i="17" s="1"/>
  <c r="M15" i="17" s="1"/>
  <c r="D5" i="17"/>
  <c r="K5" i="17" s="1"/>
  <c r="K15" i="17" s="1"/>
  <c r="N4" i="17"/>
  <c r="N14" i="17" s="1"/>
  <c r="M4" i="17"/>
  <c r="M14" i="17" s="1"/>
  <c r="J4" i="17"/>
  <c r="J14" i="17" s="1"/>
  <c r="E4" i="17"/>
  <c r="L4" i="17" s="1"/>
  <c r="L14" i="17" s="1"/>
  <c r="D4" i="17"/>
  <c r="K4" i="17" s="1"/>
  <c r="K14" i="17" s="1"/>
  <c r="B4" i="17" l="1"/>
  <c r="I4" i="17" s="1"/>
  <c r="I14" i="17" s="1"/>
  <c r="E6" i="17"/>
  <c r="L6" i="17" s="1"/>
  <c r="L16" i="17" s="1"/>
  <c r="B7" i="17"/>
  <c r="I7" i="17" s="1"/>
  <c r="B5" i="17"/>
  <c r="I5" i="17" s="1"/>
  <c r="I15" i="17" s="1"/>
  <c r="B9" i="17"/>
  <c r="I9" i="17" s="1"/>
  <c r="I18" i="17" s="1"/>
  <c r="E5" i="17"/>
  <c r="L5" i="17" s="1"/>
  <c r="L15" i="17" s="1"/>
  <c r="B8" i="17"/>
  <c r="I8" i="17" s="1"/>
  <c r="I17" i="17" s="1"/>
</calcChain>
</file>

<file path=xl/sharedStrings.xml><?xml version="1.0" encoding="utf-8"?>
<sst xmlns="http://schemas.openxmlformats.org/spreadsheetml/2006/main" count="816" uniqueCount="390">
  <si>
    <t>Country:</t>
  </si>
  <si>
    <t>Region:</t>
  </si>
  <si>
    <t>Latitude:</t>
  </si>
  <si>
    <t>Longitude:</t>
  </si>
  <si>
    <t>Type of road vehicles</t>
  </si>
  <si>
    <t>Non Motorized rickshaw/cart</t>
  </si>
  <si>
    <t>Bicycle/Cargo bike</t>
  </si>
  <si>
    <t>Motorized rickshaw / tuk tuk</t>
  </si>
  <si>
    <t>Motorcycle (2-wheeler)</t>
  </si>
  <si>
    <t>Light good vehicle (&lt;3.5 t)</t>
  </si>
  <si>
    <t>Type of trip flow</t>
  </si>
  <si>
    <t>Year</t>
  </si>
  <si>
    <t>Number of vehicles</t>
  </si>
  <si>
    <t>Average goods</t>
  </si>
  <si>
    <t>City Properties</t>
  </si>
  <si>
    <t>year</t>
  </si>
  <si>
    <t>Total</t>
  </si>
  <si>
    <t>LGV</t>
  </si>
  <si>
    <t>HGV</t>
  </si>
  <si>
    <t>Within</t>
  </si>
  <si>
    <t>From</t>
  </si>
  <si>
    <t>To</t>
  </si>
  <si>
    <t>City</t>
  </si>
  <si>
    <t>Manizales</t>
  </si>
  <si>
    <t>Bogotá</t>
  </si>
  <si>
    <t>Santa Fe</t>
  </si>
  <si>
    <t>Buenos aires</t>
  </si>
  <si>
    <t>Rosario</t>
  </si>
  <si>
    <t>Kochi</t>
  </si>
  <si>
    <t>Shimla</t>
  </si>
  <si>
    <t>Climate</t>
  </si>
  <si>
    <t>Tropical</t>
  </si>
  <si>
    <t>Dry</t>
  </si>
  <si>
    <t>Moderate</t>
  </si>
  <si>
    <t>Continental</t>
  </si>
  <si>
    <t>Polar</t>
  </si>
  <si>
    <t>Boundaries</t>
  </si>
  <si>
    <t>Administrative</t>
  </si>
  <si>
    <t>Through</t>
  </si>
  <si>
    <t>Year:</t>
  </si>
  <si>
    <t>Type of fuels</t>
  </si>
  <si>
    <t>Type of goods</t>
  </si>
  <si>
    <t>Volume goods</t>
  </si>
  <si>
    <t>Bulk goods</t>
  </si>
  <si>
    <t xml:space="preserve">From </t>
  </si>
  <si>
    <t xml:space="preserve">To </t>
  </si>
  <si>
    <t xml:space="preserve">Type of goods: </t>
  </si>
  <si>
    <t>Total distance (million km):</t>
  </si>
  <si>
    <t>Road Transport Input Data</t>
  </si>
  <si>
    <t>CO2</t>
  </si>
  <si>
    <t>CO2e</t>
  </si>
  <si>
    <t>Refrigerated</t>
  </si>
  <si>
    <t>Age of vehicles</t>
  </si>
  <si>
    <t>Load Factor</t>
  </si>
  <si>
    <t>City Parameters</t>
  </si>
  <si>
    <r>
      <t>kg CO</t>
    </r>
    <r>
      <rPr>
        <vertAlign val="subscript"/>
        <sz val="11"/>
        <color theme="1"/>
        <rFont val="Calibri"/>
        <family val="2"/>
        <scheme val="minor"/>
      </rPr>
      <t>2</t>
    </r>
    <r>
      <rPr>
        <sz val="11"/>
        <color theme="1"/>
        <rFont val="Calibri"/>
        <family val="2"/>
        <scheme val="minor"/>
      </rPr>
      <t xml:space="preserve"> / kg fuel</t>
    </r>
  </si>
  <si>
    <r>
      <t>kg CO</t>
    </r>
    <r>
      <rPr>
        <vertAlign val="subscript"/>
        <sz val="11"/>
        <color theme="1"/>
        <rFont val="Calibri"/>
        <family val="2"/>
        <scheme val="minor"/>
      </rPr>
      <t>2</t>
    </r>
    <r>
      <rPr>
        <sz val="11"/>
        <color theme="1"/>
        <rFont val="Calibri"/>
        <family val="2"/>
        <scheme val="minor"/>
      </rPr>
      <t>e / kg fuel</t>
    </r>
  </si>
  <si>
    <t>Density</t>
  </si>
  <si>
    <r>
      <t>kg CO</t>
    </r>
    <r>
      <rPr>
        <vertAlign val="subscript"/>
        <sz val="11"/>
        <color theme="1"/>
        <rFont val="Calibri"/>
        <family val="2"/>
        <scheme val="minor"/>
      </rPr>
      <t>2</t>
    </r>
    <r>
      <rPr>
        <sz val="11"/>
        <color theme="1"/>
        <rFont val="Calibri"/>
        <family val="2"/>
        <scheme val="minor"/>
      </rPr>
      <t xml:space="preserve"> / l fuel</t>
    </r>
  </si>
  <si>
    <r>
      <t>kg CO</t>
    </r>
    <r>
      <rPr>
        <vertAlign val="subscript"/>
        <sz val="11"/>
        <color theme="1"/>
        <rFont val="Calibri"/>
        <family val="2"/>
        <scheme val="minor"/>
      </rPr>
      <t>2</t>
    </r>
    <r>
      <rPr>
        <sz val="11"/>
        <color theme="1"/>
        <rFont val="Calibri"/>
        <family val="2"/>
        <scheme val="minor"/>
      </rPr>
      <t>e / l fuel</t>
    </r>
  </si>
  <si>
    <r>
      <t>WTT CO</t>
    </r>
    <r>
      <rPr>
        <vertAlign val="subscript"/>
        <sz val="11"/>
        <color theme="1"/>
        <rFont val="Calibri"/>
        <family val="2"/>
        <scheme val="minor"/>
      </rPr>
      <t>2</t>
    </r>
  </si>
  <si>
    <r>
      <t>TTW CO</t>
    </r>
    <r>
      <rPr>
        <vertAlign val="subscript"/>
        <sz val="11"/>
        <color theme="1"/>
        <rFont val="Calibri"/>
        <family val="2"/>
        <scheme val="minor"/>
      </rPr>
      <t>2</t>
    </r>
  </si>
  <si>
    <r>
      <t>WTW CO</t>
    </r>
    <r>
      <rPr>
        <vertAlign val="subscript"/>
        <sz val="11"/>
        <color theme="1"/>
        <rFont val="Calibri"/>
        <family val="2"/>
        <scheme val="minor"/>
      </rPr>
      <t>2</t>
    </r>
  </si>
  <si>
    <r>
      <t>WTT CO</t>
    </r>
    <r>
      <rPr>
        <vertAlign val="subscript"/>
        <sz val="11"/>
        <color theme="1"/>
        <rFont val="Calibri"/>
        <family val="2"/>
        <scheme val="minor"/>
      </rPr>
      <t>2</t>
    </r>
    <r>
      <rPr>
        <sz val="11"/>
        <color theme="1"/>
        <rFont val="Calibri"/>
        <family val="2"/>
        <scheme val="minor"/>
      </rPr>
      <t>e</t>
    </r>
  </si>
  <si>
    <r>
      <t>TTW CO</t>
    </r>
    <r>
      <rPr>
        <vertAlign val="subscript"/>
        <sz val="11"/>
        <color theme="1"/>
        <rFont val="Calibri"/>
        <family val="2"/>
        <scheme val="minor"/>
      </rPr>
      <t>2</t>
    </r>
    <r>
      <rPr>
        <sz val="11"/>
        <color theme="1"/>
        <rFont val="Calibri"/>
        <family val="2"/>
        <scheme val="minor"/>
      </rPr>
      <t>e</t>
    </r>
  </si>
  <si>
    <r>
      <t>WTW CO</t>
    </r>
    <r>
      <rPr>
        <vertAlign val="subscript"/>
        <sz val="11"/>
        <color theme="1"/>
        <rFont val="Calibri"/>
        <family val="2"/>
        <scheme val="minor"/>
      </rPr>
      <t>2</t>
    </r>
    <r>
      <rPr>
        <sz val="11"/>
        <color theme="1"/>
        <rFont val="Calibri"/>
        <family val="2"/>
        <scheme val="minor"/>
      </rPr>
      <t>e</t>
    </r>
  </si>
  <si>
    <t>EN 16258, which is in itself drawn from JEC/Concawe 2013</t>
  </si>
  <si>
    <r>
      <t>Derived by SFC from agreed scaling between CO</t>
    </r>
    <r>
      <rPr>
        <vertAlign val="subscript"/>
        <sz val="11"/>
        <color theme="1"/>
        <rFont val="Calibri"/>
        <family val="2"/>
        <scheme val="minor"/>
      </rPr>
      <t>2</t>
    </r>
    <r>
      <rPr>
        <sz val="11"/>
        <color theme="1"/>
        <rFont val="Calibri"/>
        <family val="2"/>
        <scheme val="minor"/>
      </rPr>
      <t xml:space="preserve"> and CO</t>
    </r>
    <r>
      <rPr>
        <vertAlign val="subscript"/>
        <sz val="11"/>
        <color theme="1"/>
        <rFont val="Calibri"/>
        <family val="2"/>
        <scheme val="minor"/>
      </rPr>
      <t>2</t>
    </r>
    <r>
      <rPr>
        <sz val="11"/>
        <color theme="1"/>
        <rFont val="Calibri"/>
        <family val="2"/>
        <scheme val="minor"/>
      </rPr>
      <t>e or TTW and WTW</t>
    </r>
  </si>
  <si>
    <t>IATA RP1678/ICAO</t>
  </si>
  <si>
    <t>CCWG/IMO</t>
  </si>
  <si>
    <t>Defra/HBEFA/NTM</t>
  </si>
  <si>
    <t>Defra</t>
  </si>
  <si>
    <t>Total distance (million km)</t>
  </si>
  <si>
    <t>Not applicable</t>
  </si>
  <si>
    <t>Type of vehicle (Gross vehicle weight)</t>
  </si>
  <si>
    <t>Fuel efficiency</t>
  </si>
  <si>
    <t>City Boundaries</t>
  </si>
  <si>
    <t>Measurement</t>
  </si>
  <si>
    <t>Load factor (%):</t>
  </si>
  <si>
    <t>Age of vehicles:</t>
  </si>
  <si>
    <t>Rigid Truck (3.5 t - 7.5 t))</t>
  </si>
  <si>
    <t>Rigid Truck (7.5 t-12t)</t>
  </si>
  <si>
    <t>Rigid Truck (12t-20t)</t>
  </si>
  <si>
    <t>Rigid Truck (&gt;20t)</t>
  </si>
  <si>
    <t>Truck and Trailer (&gt;20t)</t>
  </si>
  <si>
    <t>CO2:</t>
  </si>
  <si>
    <t>CO2e:</t>
  </si>
  <si>
    <t>EF size (tonnes)</t>
  </si>
  <si>
    <t>Emission intensity (g CO2e/tkm) (Refrigerated, Diesel)</t>
  </si>
  <si>
    <r>
      <t>Emission intensity (g CO</t>
    </r>
    <r>
      <rPr>
        <vertAlign val="subscript"/>
        <sz val="11"/>
        <color theme="0"/>
        <rFont val="Calibri"/>
        <family val="2"/>
      </rPr>
      <t>2</t>
    </r>
    <r>
      <rPr>
        <sz val="11"/>
        <color theme="0"/>
        <rFont val="Calibri"/>
        <family val="2"/>
      </rPr>
      <t>e/tkm)  (Ambient, Diesel)</t>
    </r>
  </si>
  <si>
    <t xml:space="preserve"> uplift values (Asia)</t>
  </si>
  <si>
    <t>From 5 to 10</t>
  </si>
  <si>
    <t>From 10 to 15</t>
  </si>
  <si>
    <t>Over 15</t>
  </si>
  <si>
    <t>From 0 to 5</t>
  </si>
  <si>
    <t>Type of fuel</t>
  </si>
  <si>
    <t>Diesel</t>
  </si>
  <si>
    <t>LPG</t>
  </si>
  <si>
    <t>LNG</t>
  </si>
  <si>
    <r>
      <t>Emission intensity (g CO</t>
    </r>
    <r>
      <rPr>
        <vertAlign val="subscript"/>
        <sz val="11"/>
        <color rgb="FFFFFFFF"/>
        <rFont val="Calibri"/>
        <family val="2"/>
      </rPr>
      <t>2</t>
    </r>
    <r>
      <rPr>
        <sz val="11"/>
        <color rgb="FFFFFFFF"/>
        <rFont val="Calibri"/>
        <family val="2"/>
      </rPr>
      <t>e/tkm)  (Ambient, Petrol[gasoline])</t>
    </r>
  </si>
  <si>
    <r>
      <t>Emission intensity (g CO</t>
    </r>
    <r>
      <rPr>
        <vertAlign val="subscript"/>
        <sz val="11"/>
        <color rgb="FFFFFFFF"/>
        <rFont val="Calibri"/>
        <family val="2"/>
      </rPr>
      <t>2</t>
    </r>
    <r>
      <rPr>
        <sz val="11"/>
        <color rgb="FFFFFFFF"/>
        <rFont val="Calibri"/>
        <family val="2"/>
      </rPr>
      <t>e/tkm) (Refrigerated, Petrol[gasoline])</t>
    </r>
  </si>
  <si>
    <t>uplift values %(Asia)</t>
  </si>
  <si>
    <r>
      <t>Emission intensity (g CO</t>
    </r>
    <r>
      <rPr>
        <vertAlign val="subscript"/>
        <sz val="11"/>
        <color rgb="FFFFFFFF"/>
        <rFont val="Calibri"/>
        <family val="2"/>
      </rPr>
      <t>2</t>
    </r>
    <r>
      <rPr>
        <sz val="11"/>
        <color rgb="FFFFFFFF"/>
        <rFont val="Calibri"/>
        <family val="2"/>
      </rPr>
      <t>e/tkm)  (Ambient, LPG)</t>
    </r>
  </si>
  <si>
    <r>
      <t>Emission intensity (g CO</t>
    </r>
    <r>
      <rPr>
        <vertAlign val="subscript"/>
        <sz val="11"/>
        <color rgb="FFFFFFFF"/>
        <rFont val="Calibri"/>
        <family val="2"/>
      </rPr>
      <t>2</t>
    </r>
    <r>
      <rPr>
        <sz val="11"/>
        <color rgb="FFFFFFFF"/>
        <rFont val="Calibri"/>
        <family val="2"/>
      </rPr>
      <t>e/tkm) (Refrigerated, LPG)</t>
    </r>
  </si>
  <si>
    <r>
      <t>Emission intensity (g CO</t>
    </r>
    <r>
      <rPr>
        <vertAlign val="subscript"/>
        <sz val="11"/>
        <color rgb="FFFFFFFF"/>
        <rFont val="Calibri"/>
        <family val="2"/>
      </rPr>
      <t>2</t>
    </r>
    <r>
      <rPr>
        <sz val="11"/>
        <color rgb="FFFFFFFF"/>
        <rFont val="Calibri"/>
        <family val="2"/>
      </rPr>
      <t>e/tkm)  (Ambient, CNG)</t>
    </r>
  </si>
  <si>
    <r>
      <t>Emission intensity (g CO</t>
    </r>
    <r>
      <rPr>
        <vertAlign val="subscript"/>
        <sz val="11"/>
        <color rgb="FFFFFFFF"/>
        <rFont val="Calibri"/>
        <family val="2"/>
      </rPr>
      <t>2</t>
    </r>
    <r>
      <rPr>
        <sz val="11"/>
        <color rgb="FFFFFFFF"/>
        <rFont val="Calibri"/>
        <family val="2"/>
      </rPr>
      <t>e/tkm) (Refrigerated, CNG)</t>
    </r>
  </si>
  <si>
    <r>
      <t>Emission intensity (g CO</t>
    </r>
    <r>
      <rPr>
        <vertAlign val="subscript"/>
        <sz val="11"/>
        <color rgb="FFFFFFFF"/>
        <rFont val="Calibri"/>
        <family val="2"/>
      </rPr>
      <t>2</t>
    </r>
    <r>
      <rPr>
        <sz val="11"/>
        <color rgb="FFFFFFFF"/>
        <rFont val="Calibri"/>
        <family val="2"/>
      </rPr>
      <t>e/tkm)  (Ambient, LNG)</t>
    </r>
  </si>
  <si>
    <r>
      <t>Emission intensity (g CO</t>
    </r>
    <r>
      <rPr>
        <vertAlign val="subscript"/>
        <sz val="11"/>
        <color rgb="FFFFFFFF"/>
        <rFont val="Calibri"/>
        <family val="2"/>
      </rPr>
      <t>2</t>
    </r>
    <r>
      <rPr>
        <sz val="11"/>
        <color rgb="FFFFFFFF"/>
        <rFont val="Calibri"/>
        <family val="2"/>
      </rPr>
      <t>e/tkm) (Refrigerated, LNG)</t>
    </r>
  </si>
  <si>
    <t>Emission intensity (kWh/tkm)  (Ambient, electricity)</t>
  </si>
  <si>
    <t>Emission intensity (kWh/tkm) (Refrigerated, electricity)</t>
  </si>
  <si>
    <t>Rail Transport Input Data</t>
  </si>
  <si>
    <t>Age of Locomotives</t>
  </si>
  <si>
    <t>Age of locomotives</t>
  </si>
  <si>
    <t>Air Quality</t>
  </si>
  <si>
    <t>Index level:</t>
  </si>
  <si>
    <t>Risk:</t>
  </si>
  <si>
    <t>Annual average concentration [ug/m3]:</t>
  </si>
  <si>
    <t>Total tonne.km (million)</t>
  </si>
  <si>
    <t>CNG</t>
  </si>
  <si>
    <t>HFO (litres)</t>
  </si>
  <si>
    <t>MDO (litres)</t>
  </si>
  <si>
    <t>Gasoline (litres)</t>
  </si>
  <si>
    <t>Diesel (litres)</t>
  </si>
  <si>
    <t>LPG (litres)</t>
  </si>
  <si>
    <t>CNG (kg)</t>
  </si>
  <si>
    <t>LNG (kg)</t>
  </si>
  <si>
    <t>HFO (gallons)</t>
  </si>
  <si>
    <t>MDO (gallons)</t>
  </si>
  <si>
    <t>Gasoline (gallons)</t>
  </si>
  <si>
    <t>Diesel (gallons)</t>
  </si>
  <si>
    <t>LPG (gallons)</t>
  </si>
  <si>
    <t>Biomethane (kg)</t>
  </si>
  <si>
    <t>Bio LNG  (kg)</t>
  </si>
  <si>
    <t>Aviation fuel (litres)</t>
  </si>
  <si>
    <t>Conversion</t>
  </si>
  <si>
    <t>litres</t>
  </si>
  <si>
    <t>Gallon</t>
  </si>
  <si>
    <t>Original EF above converted to kgC02e/gallon</t>
  </si>
  <si>
    <t>Base year</t>
  </si>
  <si>
    <t>Forecast</t>
  </si>
  <si>
    <t>Impact assessment</t>
  </si>
  <si>
    <t>Measure</t>
  </si>
  <si>
    <t>Type</t>
  </si>
  <si>
    <t>Description</t>
  </si>
  <si>
    <t>Improve</t>
  </si>
  <si>
    <t>Distance reduction</t>
  </si>
  <si>
    <t>Avoid</t>
  </si>
  <si>
    <t>Increase load factor</t>
  </si>
  <si>
    <t>Increase vehicles efficiency utilization of an specific type of vehicle</t>
  </si>
  <si>
    <t>Shift</t>
  </si>
  <si>
    <t>Fuel technology change</t>
  </si>
  <si>
    <t>Acces restriction (type vehicle)</t>
  </si>
  <si>
    <t>Replace a percentage of a type of vehicle with smaller ones</t>
  </si>
  <si>
    <t>Action assessment</t>
  </si>
  <si>
    <t>Average truck tonne-km (million):</t>
  </si>
  <si>
    <t>Name</t>
  </si>
  <si>
    <t>Fuel technology used:</t>
  </si>
  <si>
    <t>Fuel technology to use:</t>
  </si>
  <si>
    <t>Refrigerated:</t>
  </si>
  <si>
    <t>Boolean</t>
  </si>
  <si>
    <t xml:space="preserve">Yes </t>
  </si>
  <si>
    <t>No</t>
  </si>
  <si>
    <t>Electricity</t>
  </si>
  <si>
    <t>EF (gCO2e/t.km)</t>
  </si>
  <si>
    <t>Road Transport - Fuel Technology Change Impact Assessment</t>
  </si>
  <si>
    <t>Cargo Type</t>
  </si>
  <si>
    <t>Bulk</t>
  </si>
  <si>
    <t>Pallets</t>
  </si>
  <si>
    <t>Containers</t>
  </si>
  <si>
    <t>Mass - limited</t>
  </si>
  <si>
    <t>Volume limited</t>
  </si>
  <si>
    <t>Motor Vessels 85-110 m [1000 - 2000T]</t>
  </si>
  <si>
    <t>Motor Vessels &lt; 80 m [1000T]</t>
  </si>
  <si>
    <t>Motos Vessels 135 m [2000 - 3000T]</t>
  </si>
  <si>
    <t>Coupled convoys [163 -185 m ]</t>
  </si>
  <si>
    <t>Pushed convoy - push boat + 2 barges</t>
  </si>
  <si>
    <t>Pushed convoy - push boat + 4/5 barges</t>
  </si>
  <si>
    <t>Pushed convoy - push boat + 6 barges</t>
  </si>
  <si>
    <t>Tanker  vessels</t>
  </si>
  <si>
    <t>Container vessels 110m</t>
  </si>
  <si>
    <t>Container vessels 135</t>
  </si>
  <si>
    <t>Container vessels - Coupled convoys</t>
  </si>
  <si>
    <t>Diesel  (litres)</t>
  </si>
  <si>
    <t>Load Characteristics</t>
  </si>
  <si>
    <t>Container</t>
  </si>
  <si>
    <t>Cars</t>
  </si>
  <si>
    <t>Coal&amp;Steel</t>
  </si>
  <si>
    <t>Building materials</t>
  </si>
  <si>
    <t>Manufactured Products</t>
  </si>
  <si>
    <t>Cereals</t>
  </si>
  <si>
    <t>Trailer only on train</t>
  </si>
  <si>
    <t>Chemicals</t>
  </si>
  <si>
    <t>Type of traction (unit):</t>
  </si>
  <si>
    <t>Electricity (kWh)</t>
  </si>
  <si>
    <t>*</t>
  </si>
  <si>
    <t>**</t>
  </si>
  <si>
    <t>Off-hour deliveries</t>
  </si>
  <si>
    <t>7PM - 6AM</t>
  </si>
  <si>
    <t>Reduction</t>
  </si>
  <si>
    <t>6PM - 10PM</t>
  </si>
  <si>
    <t>6AM - 7PM</t>
  </si>
  <si>
    <t>EF (g CO2e/t.km)</t>
  </si>
  <si>
    <t>Uplift Value:</t>
  </si>
  <si>
    <t>payload</t>
  </si>
  <si>
    <t>Average</t>
  </si>
  <si>
    <t>Payload capacity Wagon (t)</t>
  </si>
  <si>
    <t>Truck +trailer on train</t>
  </si>
  <si>
    <t>Panaji</t>
  </si>
  <si>
    <t>Cordoba</t>
  </si>
  <si>
    <t>Metropolitan Area of the Aburrá Valley (AMVA)</t>
  </si>
  <si>
    <t>Area (km2):</t>
  </si>
  <si>
    <t>Number</t>
  </si>
  <si>
    <t>Gasoline</t>
  </si>
  <si>
    <t>Biomethane</t>
  </si>
  <si>
    <t>Bio LNG</t>
  </si>
  <si>
    <t>Others</t>
  </si>
  <si>
    <t>Train Type</t>
  </si>
  <si>
    <t>Load Factor (%)</t>
  </si>
  <si>
    <t>Type of traction</t>
  </si>
  <si>
    <t>Fuel consumption</t>
  </si>
  <si>
    <t>Number of wagons</t>
  </si>
  <si>
    <t>Total distance (km):</t>
  </si>
  <si>
    <t>Total distance (km)</t>
  </si>
  <si>
    <t>Vessel Type (Gross Weight)</t>
  </si>
  <si>
    <t>Number of vessels</t>
  </si>
  <si>
    <t>Age of vessels</t>
  </si>
  <si>
    <t>Message when someone selects a vehicle (motorcycle, rickshaw, etc.) and the ef is not known. Spanish version does not include it.</t>
  </si>
  <si>
    <t>Estimated population growth rate (%):</t>
  </si>
  <si>
    <t>Heavy Goods Vehicle (HGV, with a gross vehicle weight of 3.5 tonnes or more)</t>
  </si>
  <si>
    <t>Annual growth rate of registered vehicles (%):</t>
  </si>
  <si>
    <t>Light Goods Vehicle (LGV, with a GVW up to and including 3.5 tonnes)</t>
  </si>
  <si>
    <t>***</t>
  </si>
  <si>
    <r>
      <t xml:space="preserve"> (g CO</t>
    </r>
    <r>
      <rPr>
        <vertAlign val="subscript"/>
        <sz val="11"/>
        <color theme="0"/>
        <rFont val="Calibri"/>
        <family val="2"/>
      </rPr>
      <t>2</t>
    </r>
    <r>
      <rPr>
        <sz val="11"/>
        <color theme="0"/>
        <rFont val="Calibri"/>
        <family val="2"/>
      </rPr>
      <t>e/tkm)  (Ambient)</t>
    </r>
  </si>
  <si>
    <t>(g CO2e/tkm) (Refrigerated)</t>
  </si>
  <si>
    <t>fuel units</t>
  </si>
  <si>
    <t>kg</t>
  </si>
  <si>
    <t>litre</t>
  </si>
  <si>
    <t>gallon</t>
  </si>
  <si>
    <t xml:space="preserve">HFO </t>
  </si>
  <si>
    <t>Aviation fuel</t>
  </si>
  <si>
    <t>HFO1 (gallons)</t>
  </si>
  <si>
    <t>Gasoline1 (gallons)</t>
  </si>
  <si>
    <t>Diesel1 (gallons)</t>
  </si>
  <si>
    <t>LPG 1(gallons)</t>
  </si>
  <si>
    <t>Boundaries:</t>
  </si>
  <si>
    <t>Region</t>
  </si>
  <si>
    <t>Africa</t>
  </si>
  <si>
    <t>East Asia</t>
  </si>
  <si>
    <t>Europe</t>
  </si>
  <si>
    <t>Oceania</t>
  </si>
  <si>
    <t>Fuel type (unit):</t>
  </si>
  <si>
    <t>Marine Diesel (litres)</t>
  </si>
  <si>
    <t>Age of vessels:</t>
  </si>
  <si>
    <t>%</t>
  </si>
  <si>
    <t xml:space="preserve"> </t>
  </si>
  <si>
    <t>Latin America &amp; Caribbean</t>
  </si>
  <si>
    <t>North Africa, Middle East and West Asia</t>
  </si>
  <si>
    <t>North America</t>
  </si>
  <si>
    <t>South Asia</t>
  </si>
  <si>
    <t>Southeast Asia</t>
  </si>
  <si>
    <t>Fuel unit</t>
  </si>
  <si>
    <t>Road</t>
  </si>
  <si>
    <t>Rail</t>
  </si>
  <si>
    <t>Population (k):</t>
  </si>
  <si>
    <t>kWh</t>
  </si>
  <si>
    <t>Marine Diesel (gallons)</t>
  </si>
  <si>
    <t>Tempo</t>
  </si>
  <si>
    <t>Heavily coal-based</t>
  </si>
  <si>
    <t>Fossil-based</t>
  </si>
  <si>
    <t>Average EU</t>
  </si>
  <si>
    <t>Largely decarbonized</t>
  </si>
  <si>
    <t>Renewable ongoing</t>
  </si>
  <si>
    <t>Million tonne.km</t>
  </si>
  <si>
    <r>
      <t>EF (gCO2e/t.km)</t>
    </r>
    <r>
      <rPr>
        <vertAlign val="superscript"/>
        <sz val="11"/>
        <color theme="0"/>
        <rFont val="Calibri"/>
        <family val="2"/>
        <scheme val="minor"/>
      </rPr>
      <t>*2</t>
    </r>
  </si>
  <si>
    <t>Average/mixed</t>
  </si>
  <si>
    <t>kWh/t-km (Electricity)</t>
  </si>
  <si>
    <r>
      <t>EF (gCO2e/kWh)</t>
    </r>
    <r>
      <rPr>
        <vertAlign val="superscript"/>
        <sz val="11"/>
        <color theme="0"/>
        <rFont val="Calibri"/>
        <family val="2"/>
        <scheme val="minor"/>
      </rPr>
      <t>*3</t>
    </r>
  </si>
  <si>
    <t>Fuel change impact</t>
  </si>
  <si>
    <t>Other impact assessment</t>
  </si>
  <si>
    <t>Climate**:</t>
  </si>
  <si>
    <t>City name:</t>
  </si>
  <si>
    <t>*White cells: Optional</t>
  </si>
  <si>
    <r>
      <t xml:space="preserve">e.g. </t>
    </r>
    <r>
      <rPr>
        <i/>
        <sz val="11"/>
        <color theme="1"/>
        <rFont val="Calibri"/>
        <family val="2"/>
        <scheme val="minor"/>
      </rPr>
      <t>Af</t>
    </r>
  </si>
  <si>
    <t>**As per the Köppen climate classification</t>
  </si>
  <si>
    <t>Total emission reduction target</t>
  </si>
  <si>
    <t>*Yellow cells: Mandatory</t>
  </si>
  <si>
    <t>Air Quality Index (AQI)</t>
  </si>
  <si>
    <t>Cautionary statement:</t>
  </si>
  <si>
    <t>PM2.5 concentration range [ug/m3]:</t>
  </si>
  <si>
    <t>PM10 concentration range [ug/m3]:</t>
  </si>
  <si>
    <t>NO2 concentration range [ug/m3]:</t>
  </si>
  <si>
    <t>Ozone concentration Rrange [ug/m3]:</t>
  </si>
  <si>
    <t>Number of days exceeding AQI standards (days/year):</t>
  </si>
  <si>
    <t>Minimum daily average concentration [ug/m3]:</t>
  </si>
  <si>
    <t>Maximum daily average concentration [ug/m3]:</t>
  </si>
  <si>
    <t>Unusually sensitive people should consider reducing prolonged or heavy extension outdoors.</t>
  </si>
  <si>
    <t>Gross vehicle weight (t):</t>
  </si>
  <si>
    <t>Million tonne.km:</t>
  </si>
  <si>
    <t>Type of trip flow:</t>
  </si>
  <si>
    <t>No. of vehicles (k):</t>
  </si>
  <si>
    <t>Emissions (Million tonnes)</t>
  </si>
  <si>
    <t>2*Electricity emission factors (g CO2e per kWh), when users choose electricity as the energy type.</t>
  </si>
  <si>
    <t>Fuel type:</t>
  </si>
  <si>
    <t>Fuel consumption (l/100 km)*:</t>
  </si>
  <si>
    <t>Train type:</t>
  </si>
  <si>
    <t>No. of wagons:</t>
  </si>
  <si>
    <r>
      <t>Electriity EF</t>
    </r>
    <r>
      <rPr>
        <b/>
        <vertAlign val="superscript"/>
        <sz val="10"/>
        <color theme="0"/>
        <rFont val="Calibri"/>
        <family val="2"/>
        <scheme val="minor"/>
      </rPr>
      <t xml:space="preserve"> 2*, 3*</t>
    </r>
    <r>
      <rPr>
        <b/>
        <sz val="10"/>
        <color theme="0"/>
        <rFont val="Calibri"/>
        <family val="2"/>
        <scheme val="minor"/>
      </rPr>
      <t>:</t>
    </r>
  </si>
  <si>
    <t>Vessel type (gross weight):</t>
  </si>
  <si>
    <t>Inland Waterways Transport Input Data</t>
  </si>
  <si>
    <t>No. of vessels:</t>
  </si>
  <si>
    <t>Fuel unit:</t>
  </si>
  <si>
    <r>
      <t>Electricity EF</t>
    </r>
    <r>
      <rPr>
        <b/>
        <vertAlign val="superscript"/>
        <sz val="10"/>
        <color theme="0"/>
        <rFont val="Calibri"/>
        <family val="2"/>
        <scheme val="minor"/>
      </rPr>
      <t>2*, 3*</t>
    </r>
    <r>
      <rPr>
        <b/>
        <sz val="10"/>
        <color theme="0"/>
        <rFont val="Calibri"/>
        <family val="2"/>
        <scheme val="minor"/>
      </rPr>
      <t>:</t>
    </r>
  </si>
  <si>
    <t>Fuel consumption (l/100 km)* :</t>
  </si>
  <si>
    <t>Base year:</t>
  </si>
  <si>
    <t>Freight growth rate (%):</t>
  </si>
  <si>
    <t>This involves the reduction of vehicle kilometers travelled (VKT) of a specific type of vehicle.</t>
  </si>
  <si>
    <t>This involves training drivers to drive in eco-friendly ways in order to save fuel and reduce emissions.</t>
  </si>
  <si>
    <t xml:space="preserve">Also known as “Out of hours” deliveries, this focuses on shifting freight deliveries from peak period to off hour period. </t>
  </si>
  <si>
    <t>Eco-driving</t>
  </si>
  <si>
    <t>* Latest estimate from the International Transport Forum (ITF) suggests that the global freight transport demand grows at 3.1 percent and 3.4 percent annually through 2030 and 2050 respectively (ITF Transport Outlook 2019).It must be noted that it can be misleading to rely on global data, and good quality in-country data should be sought whenever possible.</t>
  </si>
  <si>
    <t>City:</t>
  </si>
  <si>
    <t>GDP (million US$):</t>
  </si>
  <si>
    <t xml:space="preserve">CO2e (million tonnes) </t>
  </si>
  <si>
    <t>Inland waterways</t>
  </si>
  <si>
    <t>Electricity emission factors (g CO2e per kWh)*</t>
  </si>
  <si>
    <t>*The International Energy Agency (IEA) compiles and publishes annually-updated lists of national electricity emission factors, and we recommend cities use this as a source of information. Other available sources can be found here: https://www.carbonfootprint.com/docs/2019_06_emissions_factors_sources_for_2019_electricity.pdf</t>
  </si>
  <si>
    <t>Energy source for electricity generation</t>
  </si>
  <si>
    <t>Forecast year:</t>
  </si>
  <si>
    <t>Vehicle type:</t>
  </si>
  <si>
    <t>Road freight transport growth rate (%):</t>
  </si>
  <si>
    <t>Fuel type</t>
  </si>
  <si>
    <t>Uplifted values (Asia, Africa):</t>
  </si>
  <si>
    <t>Baseline</t>
  </si>
  <si>
    <t>BAU scenario</t>
  </si>
  <si>
    <t>Target scenario</t>
  </si>
  <si>
    <t>Million km:</t>
  </si>
  <si>
    <t>Million tonne-km:</t>
  </si>
  <si>
    <t>Million tonnes CO2e:</t>
  </si>
  <si>
    <t>*Latest estimate from the International Transport Forum (ITF) suggests that the global freight transport demand grows at 3.1 percent and 3.4 percent annually through 2030 and 2050 respectively (ITF Transport Outlook 2019). It must be noted that it can be misleading to rely on global data, and good quality in-country data should be sought whenever possible.</t>
  </si>
  <si>
    <t>*2 Refers to kWh/t-km value when users choose electricity as the energy type.</t>
  </si>
  <si>
    <t>Distance reduction rate (%):</t>
  </si>
  <si>
    <t>Fuel used:</t>
  </si>
  <si>
    <t>Road Transport - Eco-driving Impact Assessment</t>
  </si>
  <si>
    <t>Eco-driving fuel saving rate (%):</t>
  </si>
  <si>
    <t>**Default value is 10 percent; Source: “ITS4CV” – ITS for Commercial Vehicles. Study of the scope of Intelligent Transport Systems for reducing CO2 emissions and increasing safety of heavy goods vehicles, buses and coaches. (2016). Retrieved from http://erticonetwork.com/wp-content/uploads/2016/09/ITS4CV-Report-final-2016-09-09.pdf</t>
  </si>
  <si>
    <t xml:space="preserve">Road Transport - Off-Hour Deliveries Impact Assessment </t>
  </si>
  <si>
    <t xml:space="preserve"> Off-hour periods:</t>
  </si>
  <si>
    <t xml:space="preserve">**Source: Holguín-Veras, José &amp; Encarnación, Trilce &amp; Gonzalez-Calderon, Carlos &amp; Winebrake, James &amp; Wang, Cara &amp; Kyle, Sofia &amp; Herazo-Padilla, Nilson &amp; Kalahasthi, Lokesh &amp; Adarme, Wilson &amp; Cantillo, Victor &amp; Yoshizaki, Hugo &amp; Garrido, Rodrigo. (2016). Direct impacts of off-hour deliveries on urban freight emissions. Transportation Research Part D: Transport and Environment. </t>
  </si>
  <si>
    <t>***The magnitude of the emission reductions depends on the extent of the change of delivery time. A study in three major cities in the Americas indicates that OHD produces emissions that are 13 to 56 percent lower than those produced by deliveries made during regular hours in similar routes. However this might not be applicable to other cities or regions.</t>
  </si>
  <si>
    <t>Road freight transport (CO2e million tonnes)</t>
  </si>
  <si>
    <t>This includes technologies for promoting high efficiency and alternative fuels, such as biofuels, bio CNG as wel as bio LNG etc.</t>
  </si>
  <si>
    <t>Road Transport - Distance Reduction Impact Assessment</t>
  </si>
  <si>
    <t>Fine particulate matter (PM2.5)</t>
  </si>
  <si>
    <t>Particulate matter (PM10)</t>
  </si>
  <si>
    <t>Carbon monoxide (CO)</t>
  </si>
  <si>
    <t>Ozone (O3)</t>
  </si>
  <si>
    <t>*Fuel consumption (liters/100km), (gallons/100km), (kg/100km) or (kWh/100km), depending on the fuel type and its respective unit.</t>
  </si>
  <si>
    <t>Number of registered vehicles (k):</t>
  </si>
  <si>
    <t>Total urban freight (million tonnes) - Within:</t>
  </si>
  <si>
    <t>Total urban freight (million tonnes) - From:</t>
  </si>
  <si>
    <t>Total urban freight (million tonnes) -To:</t>
  </si>
  <si>
    <t>Total urban freight (million tonnes) -Through:</t>
  </si>
  <si>
    <t>Total urban freight (million tonnes) -From:</t>
  </si>
  <si>
    <t>Air transport (%):</t>
  </si>
  <si>
    <t>Rail transport (%):</t>
  </si>
  <si>
    <t>Road transport (%):</t>
  </si>
  <si>
    <t>Inland waterways transport (%):</t>
  </si>
  <si>
    <t>kWh/t-km  (Electricity)</t>
  </si>
  <si>
    <t>Load factor (%)</t>
  </si>
  <si>
    <t>uplift values %</t>
  </si>
  <si>
    <r>
      <t>Emission intensity (g CO</t>
    </r>
    <r>
      <rPr>
        <vertAlign val="subscript"/>
        <sz val="11"/>
        <color theme="0"/>
        <rFont val="Calibri"/>
        <family val="2"/>
        <scheme val="minor"/>
      </rPr>
      <t>2</t>
    </r>
    <r>
      <rPr>
        <sz val="11"/>
        <color theme="0"/>
        <rFont val="Calibri"/>
        <family val="2"/>
        <scheme val="minor"/>
      </rPr>
      <t>e/tkm)  (Ambient, Diesel)</t>
    </r>
  </si>
  <si>
    <r>
      <t>Emission intensity (g CO</t>
    </r>
    <r>
      <rPr>
        <vertAlign val="subscript"/>
        <sz val="11"/>
        <color rgb="FFFFFFFF"/>
        <rFont val="Calibri"/>
        <family val="2"/>
        <scheme val="minor"/>
      </rPr>
      <t>2</t>
    </r>
    <r>
      <rPr>
        <sz val="11"/>
        <color rgb="FFFFFFFF"/>
        <rFont val="Calibri"/>
        <family val="2"/>
        <scheme val="minor"/>
      </rPr>
      <t>e/tkm)  (Ambient, Petrol[gasoline])</t>
    </r>
  </si>
  <si>
    <r>
      <t>Emission intensity (g CO</t>
    </r>
    <r>
      <rPr>
        <vertAlign val="subscript"/>
        <sz val="11"/>
        <color rgb="FFFFFFFF"/>
        <rFont val="Calibri"/>
        <family val="2"/>
        <scheme val="minor"/>
      </rPr>
      <t>2</t>
    </r>
    <r>
      <rPr>
        <sz val="11"/>
        <color rgb="FFFFFFFF"/>
        <rFont val="Calibri"/>
        <family val="2"/>
        <scheme val="minor"/>
      </rPr>
      <t>e/tkm) (Refrigerated, Petrol[gasoline])</t>
    </r>
  </si>
  <si>
    <r>
      <t>Emission intensity (g CO</t>
    </r>
    <r>
      <rPr>
        <vertAlign val="subscript"/>
        <sz val="11"/>
        <color rgb="FFFFFFFF"/>
        <rFont val="Calibri"/>
        <family val="2"/>
        <scheme val="minor"/>
      </rPr>
      <t>2</t>
    </r>
    <r>
      <rPr>
        <sz val="11"/>
        <color rgb="FFFFFFFF"/>
        <rFont val="Calibri"/>
        <family val="2"/>
        <scheme val="minor"/>
      </rPr>
      <t>e/tkm)  (Ambient, LPG)</t>
    </r>
  </si>
  <si>
    <r>
      <t>Emission intensity (g CO</t>
    </r>
    <r>
      <rPr>
        <vertAlign val="subscript"/>
        <sz val="11"/>
        <color rgb="FFFFFFFF"/>
        <rFont val="Calibri"/>
        <family val="2"/>
        <scheme val="minor"/>
      </rPr>
      <t>2</t>
    </r>
    <r>
      <rPr>
        <sz val="11"/>
        <color rgb="FFFFFFFF"/>
        <rFont val="Calibri"/>
        <family val="2"/>
        <scheme val="minor"/>
      </rPr>
      <t>e/tkm) (Refrigerated, LPG)</t>
    </r>
  </si>
  <si>
    <r>
      <t>Emission intensity (g CO</t>
    </r>
    <r>
      <rPr>
        <vertAlign val="subscript"/>
        <sz val="11"/>
        <color rgb="FFFFFFFF"/>
        <rFont val="Calibri"/>
        <family val="2"/>
        <scheme val="minor"/>
      </rPr>
      <t>2</t>
    </r>
    <r>
      <rPr>
        <sz val="11"/>
        <color rgb="FFFFFFFF"/>
        <rFont val="Calibri"/>
        <family val="2"/>
        <scheme val="minor"/>
      </rPr>
      <t>e/tkm)  (Ambient, CNG)</t>
    </r>
  </si>
  <si>
    <r>
      <t>Emission intensity (g CO</t>
    </r>
    <r>
      <rPr>
        <vertAlign val="subscript"/>
        <sz val="11"/>
        <color rgb="FFFFFFFF"/>
        <rFont val="Calibri"/>
        <family val="2"/>
        <scheme val="minor"/>
      </rPr>
      <t>2</t>
    </r>
    <r>
      <rPr>
        <sz val="11"/>
        <color rgb="FFFFFFFF"/>
        <rFont val="Calibri"/>
        <family val="2"/>
        <scheme val="minor"/>
      </rPr>
      <t>e/tkm) (Refrigerated, CNG)</t>
    </r>
  </si>
  <si>
    <r>
      <t>Emission intensity (g CO</t>
    </r>
    <r>
      <rPr>
        <vertAlign val="subscript"/>
        <sz val="11"/>
        <color rgb="FFFFFFFF"/>
        <rFont val="Calibri"/>
        <family val="2"/>
        <scheme val="minor"/>
      </rPr>
      <t>2</t>
    </r>
    <r>
      <rPr>
        <sz val="11"/>
        <color rgb="FFFFFFFF"/>
        <rFont val="Calibri"/>
        <family val="2"/>
        <scheme val="minor"/>
      </rPr>
      <t>e/tkm)  (Ambient, LNG)</t>
    </r>
  </si>
  <si>
    <r>
      <t>Emission intensity (g CO</t>
    </r>
    <r>
      <rPr>
        <vertAlign val="subscript"/>
        <sz val="11"/>
        <color rgb="FFFFFFFF"/>
        <rFont val="Calibri"/>
        <family val="2"/>
        <scheme val="minor"/>
      </rPr>
      <t>2</t>
    </r>
    <r>
      <rPr>
        <sz val="11"/>
        <color rgb="FFFFFFFF"/>
        <rFont val="Calibri"/>
        <family val="2"/>
        <scheme val="minor"/>
      </rPr>
      <t>e/tkm) (Refrigerated, LNG)</t>
    </r>
  </si>
  <si>
    <t xml:space="preserve">Type of vessels </t>
  </si>
  <si>
    <t>load factor (%)</t>
  </si>
  <si>
    <t>CO2e (million tonnes)</t>
  </si>
  <si>
    <t>Million tonne-km</t>
  </si>
  <si>
    <t xml:space="preserve">Geographic </t>
  </si>
  <si>
    <t>Nitrogen dioxide (NO2)</t>
  </si>
  <si>
    <t>Sulphur dioxide (SO2)</t>
  </si>
  <si>
    <t>CO2e emissions reduced (%):</t>
  </si>
  <si>
    <t>*3 Electricity emission factors (g CO2e per kWh)* when users choose electricity as the energy type; The International Energy Agency (IEA) compiles and publishes annually-updated lists of national electricity emission factors, and we recommend cities use this as a source of information. Other available sources can be found at https://www.carbonfootprint.com/docs/2019_06_emissions_factors_sources_for_2019_electricity.pdf</t>
  </si>
  <si>
    <t xml:space="preserve"> CO2e emissions reduced (%):</t>
  </si>
  <si>
    <t>3*The International Energy Agency (IEA) compiles and publishes annually-updated lists of national electricity emission factors, and we recommend cities use this as a source of information. Other available sources can be found at https://www.carbonfootprint.com/docs/2019_06_emissions_factors_sources_for_2019_electricity.pdf.</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</si>
</sst>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0"/>
  </numFmts>
  <fonts count="56" x14ac:knownFonts="1">
    <font>
      <sz val="11"/>
      <color theme="1"/>
      <name val="Calibri"/>
      <family val="2"/>
      <scheme val="minor"/>
    </font>
    <font>
      <b/>
      <sz val="11"/>
      <color theme="1"/>
      <name val="Calibri"/>
      <family val="2"/>
      <scheme val="minor"/>
    </font>
    <font>
      <sz val="14"/>
      <color theme="1"/>
      <name val="Calibri"/>
      <family val="2"/>
      <scheme val="minor"/>
    </font>
    <font>
      <u/>
      <sz val="11"/>
      <color theme="1"/>
      <name val="Calibri"/>
      <family val="2"/>
      <scheme val="minor"/>
    </font>
    <font>
      <sz val="10"/>
      <color theme="1"/>
      <name val="Calibri"/>
      <family val="2"/>
      <scheme val="minor"/>
    </font>
    <font>
      <b/>
      <sz val="9"/>
      <color theme="0"/>
      <name val="Arial"/>
      <family val="2"/>
    </font>
    <font>
      <sz val="9"/>
      <color theme="1"/>
      <name val="Calibri"/>
      <family val="2"/>
      <scheme val="minor"/>
    </font>
    <font>
      <b/>
      <sz val="9"/>
      <color theme="1"/>
      <name val="Arial"/>
      <family val="2"/>
    </font>
    <font>
      <b/>
      <sz val="9"/>
      <color theme="0"/>
      <name val="Calibri"/>
      <family val="2"/>
      <scheme val="minor"/>
    </font>
    <font>
      <u/>
      <sz val="9"/>
      <color theme="1"/>
      <name val="Calibri"/>
      <family val="2"/>
      <scheme val="minor"/>
    </font>
    <font>
      <sz val="9"/>
      <name val="Arial"/>
      <family val="2"/>
    </font>
    <font>
      <sz val="9"/>
      <name val="Calibri"/>
      <family val="2"/>
      <scheme val="minor"/>
    </font>
    <font>
      <vertAlign val="subscript"/>
      <sz val="11"/>
      <color theme="1"/>
      <name val="Calibri"/>
      <family val="2"/>
      <scheme val="minor"/>
    </font>
    <font>
      <b/>
      <sz val="10"/>
      <color theme="0"/>
      <name val="Calibri"/>
      <family val="2"/>
      <scheme val="minor"/>
    </font>
    <font>
      <b/>
      <sz val="10"/>
      <color theme="1"/>
      <name val="Calibri"/>
      <family val="2"/>
      <scheme val="minor"/>
    </font>
    <font>
      <sz val="11"/>
      <color theme="0"/>
      <name val="Calibri"/>
      <family val="2"/>
      <scheme val="minor"/>
    </font>
    <font>
      <sz val="11"/>
      <color theme="1"/>
      <name val="Calibri"/>
      <family val="2"/>
    </font>
    <font>
      <sz val="11"/>
      <color theme="0"/>
      <name val="Calibri"/>
      <family val="2"/>
    </font>
    <font>
      <vertAlign val="subscript"/>
      <sz val="11"/>
      <color theme="0"/>
      <name val="Calibri"/>
      <family val="2"/>
    </font>
    <font>
      <sz val="11"/>
      <color rgb="FFFFFFFF"/>
      <name val="Calibri"/>
      <family val="2"/>
    </font>
    <font>
      <vertAlign val="subscript"/>
      <sz val="11"/>
      <color rgb="FFFFFFFF"/>
      <name val="Calibri"/>
      <family val="2"/>
    </font>
    <font>
      <sz val="11"/>
      <color rgb="FF000000"/>
      <name val="Calibri"/>
      <family val="2"/>
    </font>
    <font>
      <sz val="12"/>
      <color rgb="FF000000"/>
      <name val="Calibri"/>
      <family val="2"/>
      <scheme val="minor"/>
    </font>
    <font>
      <i/>
      <sz val="8"/>
      <color theme="1"/>
      <name val="Calibri"/>
      <family val="2"/>
      <scheme val="minor"/>
    </font>
    <font>
      <b/>
      <sz val="11"/>
      <color theme="0"/>
      <name val="Calibri"/>
      <family val="2"/>
      <scheme val="minor"/>
    </font>
    <font>
      <sz val="12"/>
      <color theme="1"/>
      <name val="Calibri"/>
      <family val="2"/>
      <scheme val="minor"/>
    </font>
    <font>
      <sz val="12"/>
      <color rgb="FF000000"/>
      <name val="Calibri"/>
      <family val="2"/>
    </font>
    <font>
      <sz val="9"/>
      <color rgb="FF000000"/>
      <name val="Calibri"/>
      <family val="2"/>
    </font>
    <font>
      <sz val="16"/>
      <color theme="1"/>
      <name val="Calibri"/>
      <family val="2"/>
      <scheme val="minor"/>
    </font>
    <font>
      <b/>
      <i/>
      <sz val="11"/>
      <color theme="0" tint="-0.499984740745262"/>
      <name val="Calibri"/>
      <family val="2"/>
      <scheme val="minor"/>
    </font>
    <font>
      <i/>
      <sz val="11"/>
      <color theme="0" tint="-0.499984740745262"/>
      <name val="Calibri"/>
      <family val="2"/>
      <scheme val="minor"/>
    </font>
    <font>
      <sz val="10"/>
      <color theme="0" tint="-0.499984740745262"/>
      <name val="Calibri"/>
      <family val="2"/>
      <scheme val="minor"/>
    </font>
    <font>
      <sz val="9"/>
      <color theme="0" tint="-0.499984740745262"/>
      <name val="Arial"/>
      <family val="2"/>
    </font>
    <font>
      <sz val="9"/>
      <color theme="0" tint="-0.499984740745262"/>
      <name val="Calibri"/>
      <family val="2"/>
      <scheme val="minor"/>
    </font>
    <font>
      <sz val="11"/>
      <color rgb="FFFF0000"/>
      <name val="Calibri"/>
      <family val="2"/>
      <scheme val="minor"/>
    </font>
    <font>
      <u/>
      <sz val="11"/>
      <color theme="0"/>
      <name val="Calibri"/>
      <family val="2"/>
      <scheme val="minor"/>
    </font>
    <font>
      <i/>
      <sz val="12"/>
      <color theme="0" tint="-0.499984740745262"/>
      <name val="Calibri"/>
      <family val="2"/>
      <scheme val="minor"/>
    </font>
    <font>
      <sz val="10"/>
      <color theme="1"/>
      <name val="Roboto"/>
    </font>
    <font>
      <sz val="12"/>
      <color theme="1"/>
      <name val="Arial"/>
      <family val="2"/>
    </font>
    <font>
      <u/>
      <sz val="11"/>
      <color theme="10"/>
      <name val="Calibri"/>
      <family val="2"/>
      <scheme val="minor"/>
    </font>
    <font>
      <sz val="9"/>
      <color theme="1"/>
      <name val="Arial"/>
      <family val="2"/>
    </font>
    <font>
      <sz val="8"/>
      <color theme="1"/>
      <name val="Calibri"/>
      <family val="2"/>
      <scheme val="minor"/>
    </font>
    <font>
      <u/>
      <sz val="10"/>
      <color theme="1"/>
      <name val="Calibri"/>
      <family val="2"/>
      <scheme val="minor"/>
    </font>
    <font>
      <vertAlign val="superscript"/>
      <sz val="11"/>
      <color theme="0"/>
      <name val="Calibri"/>
      <family val="2"/>
      <scheme val="minor"/>
    </font>
    <font>
      <sz val="11"/>
      <color theme="1"/>
      <name val="Calibri"/>
      <family val="2"/>
      <scheme val="minor"/>
    </font>
    <font>
      <i/>
      <sz val="11"/>
      <color theme="1"/>
      <name val="Calibri"/>
      <family val="2"/>
      <scheme val="minor"/>
    </font>
    <font>
      <b/>
      <vertAlign val="superscript"/>
      <sz val="10"/>
      <color theme="0"/>
      <name val="Calibri"/>
      <family val="2"/>
      <scheme val="minor"/>
    </font>
    <font>
      <b/>
      <sz val="12"/>
      <color theme="1"/>
      <name val="Calibri"/>
      <family val="2"/>
      <scheme val="minor"/>
    </font>
    <font>
      <i/>
      <sz val="9"/>
      <name val="Calibri"/>
      <family val="2"/>
      <scheme val="minor"/>
    </font>
    <font>
      <sz val="11"/>
      <name val="Calibri"/>
      <family val="2"/>
      <scheme val="minor"/>
    </font>
    <font>
      <i/>
      <sz val="9"/>
      <color theme="1"/>
      <name val="Calibri"/>
      <family val="2"/>
      <scheme val="minor"/>
    </font>
    <font>
      <i/>
      <sz val="9"/>
      <color theme="0" tint="-0.499984740745262"/>
      <name val="Calibri"/>
      <family val="2"/>
      <scheme val="minor"/>
    </font>
    <font>
      <sz val="11"/>
      <color rgb="FF000000"/>
      <name val="Calibri"/>
      <family val="2"/>
      <scheme val="minor"/>
    </font>
    <font>
      <vertAlign val="subscript"/>
      <sz val="11"/>
      <color theme="0"/>
      <name val="Calibri"/>
      <family val="2"/>
      <scheme val="minor"/>
    </font>
    <font>
      <sz val="11"/>
      <color rgb="FFFFFFFF"/>
      <name val="Calibri"/>
      <family val="2"/>
      <scheme val="minor"/>
    </font>
    <font>
      <vertAlign val="subscript"/>
      <sz val="11"/>
      <color rgb="FFFFFFFF"/>
      <name val="Calibri"/>
      <family val="2"/>
      <scheme val="minor"/>
    </font>
  </fonts>
  <fills count="35">
    <fill>
      <patternFill patternType="none"/>
    </fill>
    <fill>
      <patternFill patternType="gray125"/>
    </fill>
    <fill>
      <patternFill patternType="solid">
        <fgColor theme="5"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3"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theme="2"/>
        <bgColor indexed="64"/>
      </patternFill>
    </fill>
    <fill>
      <patternFill patternType="solid">
        <fgColor theme="4"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FF99"/>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rgb="FFFFC000"/>
        <bgColor indexed="64"/>
      </patternFill>
    </fill>
    <fill>
      <patternFill patternType="solid">
        <fgColor theme="3"/>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1F497D"/>
        <bgColor indexed="64"/>
      </patternFill>
    </fill>
    <fill>
      <patternFill patternType="solid">
        <fgColor rgb="FFFABF8F"/>
        <bgColor indexed="64"/>
      </patternFill>
    </fill>
    <fill>
      <patternFill patternType="solid">
        <fgColor rgb="FF808080"/>
        <bgColor indexed="64"/>
      </patternFill>
    </fill>
    <fill>
      <patternFill patternType="solid">
        <fgColor rgb="FFFCD5B4"/>
        <bgColor indexed="64"/>
      </patternFill>
    </fill>
    <fill>
      <patternFill patternType="solid">
        <fgColor rgb="FFFFFFFF"/>
        <bgColor indexed="64"/>
      </patternFill>
    </fill>
    <fill>
      <patternFill patternType="solid">
        <fgColor rgb="FF74F400"/>
        <bgColor indexed="64"/>
      </patternFill>
    </fill>
    <fill>
      <patternFill patternType="solid">
        <fgColor rgb="FF00FF00"/>
        <bgColor indexed="64"/>
      </patternFill>
    </fill>
    <fill>
      <patternFill patternType="solid">
        <fgColor theme="3" tint="-0.499984740745262"/>
        <bgColor indexed="64"/>
      </patternFill>
    </fill>
    <fill>
      <patternFill patternType="solid">
        <fgColor rgb="FFFFFFCC"/>
        <bgColor indexed="64"/>
      </patternFill>
    </fill>
    <fill>
      <patternFill patternType="solid">
        <fgColor theme="0" tint="-0.34998626667073579"/>
        <bgColor indexed="64"/>
      </patternFill>
    </fill>
    <fill>
      <patternFill patternType="solid">
        <fgColor rgb="FF008D8B"/>
        <bgColor indexed="64"/>
      </patternFill>
    </fill>
  </fills>
  <borders count="11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theme="3" tint="-0.499984740745262"/>
      </left>
      <right/>
      <top style="medium">
        <color theme="3" tint="-0.499984740745262"/>
      </top>
      <bottom/>
      <diagonal/>
    </border>
    <border>
      <left/>
      <right/>
      <top style="medium">
        <color theme="3" tint="-0.499984740745262"/>
      </top>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top style="thin">
        <color theme="0"/>
      </top>
      <bottom style="thin">
        <color theme="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tint="-0.249977111117893"/>
      </left>
      <right/>
      <top style="thin">
        <color theme="0" tint="-0.249977111117893"/>
      </top>
      <bottom/>
      <diagonal/>
    </border>
    <border>
      <left style="thin">
        <color theme="0" tint="-0.249977111117893"/>
      </left>
      <right/>
      <top style="thin">
        <color theme="0" tint="-0.249977111117893"/>
      </top>
      <bottom style="thin">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thin">
        <color theme="0" tint="-0.34998626667073579"/>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top style="thin">
        <color theme="0" tint="-0.249977111117893"/>
      </top>
      <bottom style="thin">
        <color indexed="64"/>
      </bottom>
      <diagonal/>
    </border>
    <border>
      <left/>
      <right/>
      <top style="thin">
        <color theme="0" tint="-0.249977111117893"/>
      </top>
      <bottom/>
      <diagonal/>
    </border>
    <border>
      <left/>
      <right/>
      <top style="thin">
        <color theme="0" tint="-0.249977111117893"/>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medium">
        <color indexed="64"/>
      </left>
      <right/>
      <top style="thin">
        <color theme="0" tint="-0.34998626667073579"/>
      </top>
      <bottom/>
      <diagonal/>
    </border>
    <border>
      <left/>
      <right style="medium">
        <color indexed="64"/>
      </right>
      <top style="thin">
        <color theme="0" tint="-0.34998626667073579"/>
      </top>
      <bottom/>
      <diagonal/>
    </border>
    <border>
      <left style="medium">
        <color indexed="64"/>
      </left>
      <right/>
      <top/>
      <bottom style="thin">
        <color theme="0" tint="-0.34998626667073579"/>
      </bottom>
      <diagonal/>
    </border>
    <border>
      <left/>
      <right style="medium">
        <color indexed="64"/>
      </right>
      <top/>
      <bottom style="thin">
        <color theme="0" tint="-0.34998626667073579"/>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style="thin">
        <color theme="0" tint="-0.499984740745262"/>
      </bottom>
      <diagonal/>
    </border>
    <border>
      <left/>
      <right style="thin">
        <color theme="0" tint="-0.249977111117893"/>
      </right>
      <top style="thin">
        <color theme="0" tint="-0.249977111117893"/>
      </top>
      <bottom style="thin">
        <color theme="0" tint="-0.499984740745262"/>
      </bottom>
      <diagonal/>
    </border>
    <border>
      <left style="thin">
        <color theme="0" tint="-0.249977111117893"/>
      </left>
      <right style="thin">
        <color theme="0"/>
      </right>
      <top style="thin">
        <color theme="0" tint="-0.249977111117893"/>
      </top>
      <bottom style="thin">
        <color theme="0"/>
      </bottom>
      <diagonal/>
    </border>
    <border>
      <left style="thin">
        <color theme="0"/>
      </left>
      <right style="thin">
        <color theme="0"/>
      </right>
      <top style="thin">
        <color theme="0" tint="-0.249977111117893"/>
      </top>
      <bottom style="thin">
        <color theme="0"/>
      </bottom>
      <diagonal/>
    </border>
    <border>
      <left style="thin">
        <color theme="0"/>
      </left>
      <right style="thin">
        <color theme="0" tint="-0.249977111117893"/>
      </right>
      <top style="thin">
        <color theme="0" tint="-0.249977111117893"/>
      </top>
      <bottom style="thin">
        <color theme="0"/>
      </bottom>
      <diagonal/>
    </border>
    <border>
      <left style="thin">
        <color theme="0" tint="-0.249977111117893"/>
      </left>
      <right style="medium">
        <color indexed="64"/>
      </right>
      <top/>
      <bottom style="medium">
        <color indexed="64"/>
      </bottom>
      <diagonal/>
    </border>
    <border>
      <left/>
      <right style="thin">
        <color theme="0" tint="-0.249977111117893"/>
      </right>
      <top/>
      <bottom style="medium">
        <color indexed="64"/>
      </bottom>
      <diagonal/>
    </border>
    <border>
      <left style="thin">
        <color theme="0" tint="-0.249977111117893"/>
      </left>
      <right style="medium">
        <color indexed="64"/>
      </right>
      <top style="medium">
        <color indexed="64"/>
      </top>
      <bottom style="medium">
        <color indexed="64"/>
      </bottom>
      <diagonal/>
    </border>
    <border>
      <left style="thin">
        <color theme="0" tint="-0.249977111117893"/>
      </left>
      <right style="medium">
        <color indexed="64"/>
      </right>
      <top/>
      <bottom/>
      <diagonal/>
    </border>
    <border>
      <left/>
      <right style="thin">
        <color theme="0" tint="-0.249977111117893"/>
      </right>
      <top/>
      <bottom/>
      <diagonal/>
    </border>
    <border>
      <left/>
      <right style="medium">
        <color theme="0" tint="-0.34998626667073579"/>
      </right>
      <top style="thin">
        <color theme="0" tint="-0.249977111117893"/>
      </top>
      <bottom style="thin">
        <color theme="0" tint="-0.249977111117893"/>
      </bottom>
      <diagonal/>
    </border>
    <border>
      <left style="medium">
        <color theme="0" tint="-0.34998626667073579"/>
      </left>
      <right style="thin">
        <color theme="0" tint="-0.249977111117893"/>
      </right>
      <top style="thin">
        <color theme="0" tint="-0.249977111117893"/>
      </top>
      <bottom style="thin">
        <color theme="0" tint="-0.249977111117893"/>
      </bottom>
      <diagonal/>
    </border>
    <border>
      <left style="thin">
        <color theme="0" tint="-0.249977111117893"/>
      </left>
      <right style="thin">
        <color theme="0"/>
      </right>
      <top style="thin">
        <color theme="0" tint="-0.249977111117893"/>
      </top>
      <bottom/>
      <diagonal/>
    </border>
    <border>
      <left style="thin">
        <color theme="0"/>
      </left>
      <right style="thin">
        <color theme="0"/>
      </right>
      <top style="thin">
        <color theme="0" tint="-0.249977111117893"/>
      </top>
      <bottom/>
      <diagonal/>
    </border>
    <border>
      <left style="thin">
        <color theme="0"/>
      </left>
      <right style="thin">
        <color theme="0" tint="-0.249977111117893"/>
      </right>
      <top style="thin">
        <color theme="0" tint="-0.249977111117893"/>
      </top>
      <bottom/>
      <diagonal/>
    </border>
    <border>
      <left style="thin">
        <color theme="0" tint="-0.249977111117893"/>
      </left>
      <right/>
      <top style="thin">
        <color theme="0" tint="-0.249977111117893"/>
      </top>
      <bottom style="thin">
        <color theme="0"/>
      </bottom>
      <diagonal/>
    </border>
    <border>
      <left style="thin">
        <color theme="0" tint="-0.249977111117893"/>
      </left>
      <right/>
      <top style="thin">
        <color theme="0"/>
      </top>
      <bottom style="thin">
        <color theme="0"/>
      </bottom>
      <diagonal/>
    </border>
    <border>
      <left style="thin">
        <color theme="0" tint="-0.249977111117893"/>
      </left>
      <right/>
      <top style="thin">
        <color theme="0"/>
      </top>
      <bottom/>
      <diagonal/>
    </border>
    <border>
      <left style="thin">
        <color theme="0" tint="-0.249977111117893"/>
      </left>
      <right style="thin">
        <color theme="0" tint="-0.249977111117893"/>
      </right>
      <top/>
      <bottom style="thin">
        <color theme="0" tint="-0.249977111117893"/>
      </bottom>
      <diagonal/>
    </border>
    <border>
      <left style="medium">
        <color theme="0"/>
      </left>
      <right style="medium">
        <color theme="0"/>
      </right>
      <top style="medium">
        <color theme="0"/>
      </top>
      <bottom/>
      <diagonal/>
    </border>
    <border>
      <left/>
      <right/>
      <top style="medium">
        <color theme="0"/>
      </top>
      <bottom/>
      <diagonal/>
    </border>
  </borders>
  <cellStyleXfs count="3">
    <xf numFmtId="0" fontId="0" fillId="0" borderId="0"/>
    <xf numFmtId="0" fontId="39" fillId="0" borderId="0" applyNumberFormat="0" applyFill="0" applyBorder="0" applyAlignment="0" applyProtection="0"/>
    <xf numFmtId="0" fontId="44" fillId="0" borderId="0"/>
  </cellStyleXfs>
  <cellXfs count="618">
    <xf numFmtId="0" fontId="0" fillId="0" borderId="0" xfId="0"/>
    <xf numFmtId="0" fontId="0" fillId="4" borderId="0" xfId="0" applyFill="1" applyProtection="1"/>
    <xf numFmtId="0" fontId="0" fillId="4" borderId="8" xfId="0" applyFill="1" applyBorder="1" applyProtection="1"/>
    <xf numFmtId="0" fontId="0" fillId="4" borderId="0" xfId="0" applyFill="1" applyBorder="1" applyProtection="1"/>
    <xf numFmtId="0" fontId="0" fillId="4" borderId="9" xfId="0" applyFill="1" applyBorder="1" applyProtection="1"/>
    <xf numFmtId="0" fontId="0" fillId="4" borderId="0" xfId="0" applyFill="1" applyBorder="1" applyAlignment="1" applyProtection="1"/>
    <xf numFmtId="0" fontId="0" fillId="4" borderId="10" xfId="0" applyFill="1" applyBorder="1" applyProtection="1"/>
    <xf numFmtId="0" fontId="0" fillId="4" borderId="11" xfId="0" applyFill="1" applyBorder="1" applyProtection="1"/>
    <xf numFmtId="0" fontId="0" fillId="4" borderId="12" xfId="0" applyFill="1" applyBorder="1" applyProtection="1"/>
    <xf numFmtId="0" fontId="0" fillId="2" borderId="8" xfId="0" applyFill="1" applyBorder="1" applyProtection="1"/>
    <xf numFmtId="0" fontId="0" fillId="2" borderId="0" xfId="0" applyFill="1" applyBorder="1" applyProtection="1"/>
    <xf numFmtId="0" fontId="0" fillId="2" borderId="9" xfId="0" applyFill="1" applyBorder="1" applyProtection="1"/>
    <xf numFmtId="0" fontId="0" fillId="4" borderId="0" xfId="0" applyFill="1" applyBorder="1" applyAlignment="1" applyProtection="1">
      <alignment horizontal="left" wrapText="1"/>
    </xf>
    <xf numFmtId="0" fontId="3" fillId="4" borderId="0" xfId="0" applyFont="1" applyFill="1" applyBorder="1" applyProtection="1"/>
    <xf numFmtId="0" fontId="0" fillId="0" borderId="0" xfId="0" applyAlignment="1">
      <alignment horizontal="center"/>
    </xf>
    <xf numFmtId="0" fontId="0" fillId="4" borderId="5" xfId="0" applyFill="1" applyBorder="1" applyProtection="1"/>
    <xf numFmtId="0" fontId="0" fillId="4" borderId="6" xfId="0" applyFill="1" applyBorder="1" applyProtection="1"/>
    <xf numFmtId="0" fontId="0" fillId="4" borderId="7" xfId="0" applyFill="1" applyBorder="1" applyProtection="1"/>
    <xf numFmtId="0" fontId="0" fillId="0" borderId="0" xfId="0" applyAlignment="1"/>
    <xf numFmtId="0" fontId="6" fillId="9" borderId="0" xfId="0" applyFont="1" applyFill="1" applyBorder="1" applyProtection="1"/>
    <xf numFmtId="0" fontId="6" fillId="9" borderId="0" xfId="0" applyFont="1" applyFill="1" applyProtection="1"/>
    <xf numFmtId="0" fontId="6" fillId="9" borderId="0" xfId="0" applyFont="1" applyFill="1" applyBorder="1" applyAlignment="1" applyProtection="1"/>
    <xf numFmtId="0" fontId="6" fillId="9" borderId="0" xfId="0" applyFont="1" applyFill="1" applyBorder="1" applyAlignment="1" applyProtection="1">
      <alignment vertical="center"/>
    </xf>
    <xf numFmtId="0" fontId="6" fillId="9" borderId="5" xfId="0" applyFont="1" applyFill="1" applyBorder="1" applyAlignment="1" applyProtection="1"/>
    <xf numFmtId="0" fontId="6" fillId="9" borderId="6" xfId="0" applyFont="1" applyFill="1" applyBorder="1" applyAlignment="1" applyProtection="1">
      <alignment vertical="center"/>
    </xf>
    <xf numFmtId="0" fontId="6" fillId="9" borderId="8" xfId="0" applyFont="1" applyFill="1" applyBorder="1" applyAlignment="1" applyProtection="1"/>
    <xf numFmtId="0" fontId="6" fillId="9" borderId="8" xfId="0" applyFont="1" applyFill="1" applyBorder="1" applyProtection="1"/>
    <xf numFmtId="0" fontId="6" fillId="9" borderId="9" xfId="0" applyFont="1" applyFill="1" applyBorder="1" applyProtection="1"/>
    <xf numFmtId="0" fontId="6" fillId="9" borderId="9" xfId="0" applyFont="1" applyFill="1" applyBorder="1" applyAlignment="1" applyProtection="1"/>
    <xf numFmtId="0" fontId="6" fillId="9" borderId="10" xfId="0" applyFont="1" applyFill="1" applyBorder="1" applyProtection="1"/>
    <xf numFmtId="0" fontId="6" fillId="9" borderId="11" xfId="0" applyFont="1" applyFill="1" applyBorder="1" applyAlignment="1" applyProtection="1">
      <alignment vertical="center"/>
    </xf>
    <xf numFmtId="0" fontId="6" fillId="9" borderId="11" xfId="0" applyFont="1" applyFill="1" applyBorder="1" applyAlignment="1" applyProtection="1"/>
    <xf numFmtId="0" fontId="6" fillId="9" borderId="12" xfId="0" applyFont="1" applyFill="1" applyBorder="1" applyAlignment="1" applyProtection="1"/>
    <xf numFmtId="0" fontId="3" fillId="0" borderId="0" xfId="0" applyFont="1"/>
    <xf numFmtId="0" fontId="0" fillId="0" borderId="0" xfId="0" applyAlignment="1">
      <alignment horizontal="center"/>
    </xf>
    <xf numFmtId="0" fontId="6" fillId="9" borderId="6" xfId="0" applyFont="1" applyFill="1" applyBorder="1" applyAlignment="1" applyProtection="1"/>
    <xf numFmtId="0" fontId="6" fillId="9" borderId="7" xfId="0" applyFont="1" applyFill="1" applyBorder="1" applyAlignment="1" applyProtection="1"/>
    <xf numFmtId="0" fontId="5" fillId="9" borderId="11" xfId="0" applyFont="1" applyFill="1" applyBorder="1" applyAlignment="1" applyProtection="1">
      <alignment vertical="center" wrapText="1"/>
    </xf>
    <xf numFmtId="49" fontId="0" fillId="0" borderId="0" xfId="0" applyNumberFormat="1"/>
    <xf numFmtId="0" fontId="0" fillId="0" borderId="15" xfId="0" applyBorder="1"/>
    <xf numFmtId="2" fontId="0" fillId="14" borderId="25" xfId="0" applyNumberFormat="1" applyFill="1" applyBorder="1"/>
    <xf numFmtId="2" fontId="0" fillId="14" borderId="17" xfId="0" applyNumberFormat="1" applyFill="1" applyBorder="1"/>
    <xf numFmtId="2" fontId="0" fillId="12" borderId="17" xfId="0" applyNumberFormat="1" applyFill="1" applyBorder="1"/>
    <xf numFmtId="0" fontId="0" fillId="12" borderId="26" xfId="0" applyFill="1" applyBorder="1"/>
    <xf numFmtId="164" fontId="0" fillId="12" borderId="24" xfId="0" applyNumberFormat="1" applyFill="1" applyBorder="1"/>
    <xf numFmtId="2" fontId="0" fillId="0" borderId="25" xfId="0" applyNumberFormat="1" applyBorder="1"/>
    <xf numFmtId="2" fontId="0" fillId="0" borderId="17" xfId="0" applyNumberFormat="1" applyBorder="1"/>
    <xf numFmtId="2" fontId="0" fillId="12" borderId="26" xfId="0" applyNumberFormat="1" applyFill="1" applyBorder="1"/>
    <xf numFmtId="2" fontId="0" fillId="14" borderId="27" xfId="0" applyNumberFormat="1" applyFill="1" applyBorder="1"/>
    <xf numFmtId="2" fontId="0" fillId="14" borderId="0" xfId="0" applyNumberFormat="1" applyFill="1" applyBorder="1"/>
    <xf numFmtId="2" fontId="0" fillId="12" borderId="0" xfId="0" applyNumberFormat="1" applyFill="1" applyBorder="1"/>
    <xf numFmtId="2" fontId="0" fillId="12" borderId="28" xfId="0" applyNumberFormat="1" applyFill="1" applyBorder="1"/>
    <xf numFmtId="0" fontId="0" fillId="12" borderId="24" xfId="0" applyFill="1" applyBorder="1"/>
    <xf numFmtId="2" fontId="0" fillId="0" borderId="27" xfId="0" applyNumberFormat="1" applyBorder="1"/>
    <xf numFmtId="2" fontId="0" fillId="0" borderId="0" xfId="0" applyNumberFormat="1" applyBorder="1"/>
    <xf numFmtId="2" fontId="0" fillId="3" borderId="27" xfId="0" applyNumberFormat="1" applyFill="1" applyBorder="1"/>
    <xf numFmtId="0" fontId="0" fillId="7" borderId="0" xfId="0" applyFill="1" applyBorder="1"/>
    <xf numFmtId="2" fontId="0" fillId="3" borderId="0" xfId="0" applyNumberFormat="1" applyFill="1" applyBorder="1"/>
    <xf numFmtId="0" fontId="0" fillId="0" borderId="27" xfId="0" applyBorder="1"/>
    <xf numFmtId="0" fontId="0" fillId="0" borderId="0" xfId="0" applyBorder="1"/>
    <xf numFmtId="0" fontId="0" fillId="0" borderId="24" xfId="0" applyBorder="1" applyAlignment="1">
      <alignment horizontal="right"/>
    </xf>
    <xf numFmtId="0" fontId="0" fillId="15" borderId="0" xfId="0" applyFill="1" applyBorder="1"/>
    <xf numFmtId="2" fontId="0" fillId="15" borderId="28" xfId="0" applyNumberFormat="1" applyFill="1" applyBorder="1"/>
    <xf numFmtId="0" fontId="0" fillId="16" borderId="0" xfId="0" applyFill="1" applyBorder="1"/>
    <xf numFmtId="2" fontId="0" fillId="16" borderId="28" xfId="0" applyNumberFormat="1" applyFill="1" applyBorder="1"/>
    <xf numFmtId="0" fontId="0" fillId="0" borderId="29" xfId="0" applyBorder="1"/>
    <xf numFmtId="0" fontId="0" fillId="0" borderId="18" xfId="0" applyBorder="1"/>
    <xf numFmtId="0" fontId="0" fillId="15" borderId="18" xfId="0" applyFill="1" applyBorder="1"/>
    <xf numFmtId="2" fontId="0" fillId="12" borderId="18" xfId="0" applyNumberFormat="1" applyFill="1" applyBorder="1"/>
    <xf numFmtId="2" fontId="0" fillId="15" borderId="30" xfId="0" applyNumberFormat="1" applyFill="1" applyBorder="1"/>
    <xf numFmtId="0" fontId="0" fillId="12" borderId="0" xfId="0" applyFill="1"/>
    <xf numFmtId="0" fontId="0" fillId="3" borderId="0" xfId="0" applyFill="1"/>
    <xf numFmtId="0" fontId="0" fillId="7" borderId="0" xfId="0" applyFill="1"/>
    <xf numFmtId="0" fontId="0" fillId="14" borderId="0" xfId="0" applyFill="1"/>
    <xf numFmtId="0" fontId="0" fillId="15" borderId="0" xfId="0" applyFill="1"/>
    <xf numFmtId="0" fontId="0" fillId="16" borderId="0" xfId="0" applyFill="1"/>
    <xf numFmtId="0" fontId="0" fillId="0" borderId="0" xfId="0" applyAlignment="1">
      <alignment horizontal="center" vertical="center"/>
    </xf>
    <xf numFmtId="0" fontId="13" fillId="10" borderId="32" xfId="0" applyFont="1" applyFill="1" applyBorder="1" applyProtection="1"/>
    <xf numFmtId="0" fontId="13" fillId="10" borderId="31" xfId="0" applyFont="1" applyFill="1" applyBorder="1" applyProtection="1"/>
    <xf numFmtId="0" fontId="13" fillId="10" borderId="33" xfId="0" applyFont="1" applyFill="1" applyBorder="1" applyProtection="1"/>
    <xf numFmtId="0" fontId="14" fillId="11" borderId="4" xfId="0" applyFont="1" applyFill="1" applyBorder="1" applyProtection="1"/>
    <xf numFmtId="0" fontId="14" fillId="11" borderId="1" xfId="0" applyFont="1" applyFill="1" applyBorder="1" applyProtection="1"/>
    <xf numFmtId="0" fontId="4" fillId="9" borderId="0" xfId="0" applyFont="1" applyFill="1" applyProtection="1"/>
    <xf numFmtId="0" fontId="4" fillId="0" borderId="0" xfId="0" applyFont="1"/>
    <xf numFmtId="164" fontId="14" fillId="17" borderId="1" xfId="0" applyNumberFormat="1" applyFont="1" applyFill="1" applyBorder="1" applyProtection="1"/>
    <xf numFmtId="0" fontId="9" fillId="9" borderId="0" xfId="0" applyFont="1" applyFill="1" applyProtection="1"/>
    <xf numFmtId="0" fontId="0" fillId="0" borderId="0" xfId="0" applyAlignment="1">
      <alignment horizontal="right"/>
    </xf>
    <xf numFmtId="0" fontId="0" fillId="0" borderId="0" xfId="0" applyAlignment="1">
      <alignment horizontal="right" vertical="center"/>
    </xf>
    <xf numFmtId="0" fontId="0" fillId="0" borderId="0" xfId="0" applyFont="1"/>
    <xf numFmtId="0" fontId="3" fillId="4" borderId="8" xfId="0" applyFont="1" applyFill="1" applyBorder="1" applyProtection="1"/>
    <xf numFmtId="0" fontId="3" fillId="4" borderId="9" xfId="0" applyFont="1" applyFill="1" applyBorder="1" applyProtection="1"/>
    <xf numFmtId="0" fontId="3" fillId="4" borderId="0" xfId="0" applyFont="1" applyFill="1" applyProtection="1"/>
    <xf numFmtId="0" fontId="0" fillId="0" borderId="0" xfId="0" applyAlignment="1">
      <alignment horizontal="center" vertical="center"/>
    </xf>
    <xf numFmtId="0" fontId="16" fillId="18" borderId="0" xfId="0" applyFont="1" applyFill="1" applyBorder="1" applyAlignment="1">
      <alignment horizontal="right" vertical="center" wrapText="1"/>
    </xf>
    <xf numFmtId="0" fontId="0" fillId="0" borderId="8" xfId="0" applyBorder="1"/>
    <xf numFmtId="0" fontId="0" fillId="0" borderId="9" xfId="0" applyBorder="1"/>
    <xf numFmtId="0" fontId="0" fillId="18" borderId="8" xfId="0" applyFill="1" applyBorder="1"/>
    <xf numFmtId="0" fontId="0" fillId="18" borderId="10" xfId="0" applyFill="1" applyBorder="1"/>
    <xf numFmtId="0" fontId="16" fillId="18" borderId="11" xfId="0" applyFont="1" applyFill="1" applyBorder="1" applyAlignment="1">
      <alignment horizontal="right" vertical="center" wrapText="1"/>
    </xf>
    <xf numFmtId="0" fontId="15" fillId="19" borderId="5" xfId="0" applyFont="1" applyFill="1" applyBorder="1" applyAlignment="1">
      <alignment horizontal="center" vertical="center"/>
    </xf>
    <xf numFmtId="0" fontId="15" fillId="19" borderId="6" xfId="0" applyFont="1" applyFill="1" applyBorder="1" applyAlignment="1">
      <alignment horizontal="center" vertical="center"/>
    </xf>
    <xf numFmtId="0" fontId="17" fillId="19" borderId="6" xfId="0" applyFont="1" applyFill="1" applyBorder="1" applyAlignment="1">
      <alignment horizontal="center" vertical="center" wrapText="1"/>
    </xf>
    <xf numFmtId="0" fontId="15" fillId="19" borderId="7" xfId="0" applyFont="1" applyFill="1" applyBorder="1" applyAlignment="1">
      <alignment horizontal="center" vertical="center" wrapText="1"/>
    </xf>
    <xf numFmtId="0" fontId="0" fillId="0" borderId="5" xfId="0" applyBorder="1"/>
    <xf numFmtId="0" fontId="0" fillId="0" borderId="6" xfId="0" applyBorder="1"/>
    <xf numFmtId="0" fontId="0" fillId="0" borderId="7" xfId="0" applyBorder="1"/>
    <xf numFmtId="0" fontId="16" fillId="18" borderId="9" xfId="0" applyFont="1" applyFill="1" applyBorder="1" applyAlignment="1">
      <alignment horizontal="right" vertical="center" wrapText="1"/>
    </xf>
    <xf numFmtId="0" fontId="16" fillId="18" borderId="12" xfId="0" applyFont="1" applyFill="1" applyBorder="1" applyAlignment="1">
      <alignment horizontal="right" vertical="center" wrapText="1"/>
    </xf>
    <xf numFmtId="0" fontId="14" fillId="11" borderId="1" xfId="0" applyNumberFormat="1" applyFont="1" applyFill="1" applyBorder="1" applyProtection="1"/>
    <xf numFmtId="0" fontId="4" fillId="0" borderId="0" xfId="0" applyNumberFormat="1" applyFont="1"/>
    <xf numFmtId="0" fontId="0" fillId="0" borderId="0" xfId="0" applyFill="1" applyBorder="1"/>
    <xf numFmtId="0" fontId="0" fillId="21" borderId="0" xfId="0" applyFill="1"/>
    <xf numFmtId="0" fontId="6" fillId="9" borderId="0" xfId="0" applyFont="1" applyFill="1" applyProtection="1">
      <protection locked="0" hidden="1"/>
    </xf>
    <xf numFmtId="0" fontId="19" fillId="24" borderId="6" xfId="0" applyFont="1" applyFill="1" applyBorder="1" applyAlignment="1">
      <alignment horizontal="center" vertical="center" wrapText="1"/>
    </xf>
    <xf numFmtId="0" fontId="19" fillId="24" borderId="7" xfId="0" applyFont="1" applyFill="1" applyBorder="1" applyAlignment="1">
      <alignment horizontal="center" vertical="center" wrapText="1"/>
    </xf>
    <xf numFmtId="0" fontId="21" fillId="18" borderId="11" xfId="0" applyFont="1" applyFill="1" applyBorder="1" applyAlignment="1">
      <alignment horizontal="right" vertical="center" wrapText="1"/>
    </xf>
    <xf numFmtId="0" fontId="19" fillId="24" borderId="5" xfId="0" applyFont="1" applyFill="1" applyBorder="1" applyAlignment="1">
      <alignment horizontal="center" vertical="center" wrapText="1"/>
    </xf>
    <xf numFmtId="0" fontId="21" fillId="18" borderId="8" xfId="0" applyFont="1" applyFill="1" applyBorder="1" applyAlignment="1">
      <alignment horizontal="right" vertical="center" wrapText="1"/>
    </xf>
    <xf numFmtId="0" fontId="21" fillId="25" borderId="9" xfId="0" applyFont="1" applyFill="1" applyBorder="1" applyAlignment="1">
      <alignment horizontal="right" vertical="center" wrapText="1"/>
    </xf>
    <xf numFmtId="0" fontId="21" fillId="25" borderId="12" xfId="0" applyFont="1" applyFill="1" applyBorder="1" applyAlignment="1">
      <alignment horizontal="right" vertical="center" wrapText="1"/>
    </xf>
    <xf numFmtId="0" fontId="21" fillId="18" borderId="0" xfId="0" applyFont="1" applyFill="1" applyBorder="1" applyAlignment="1">
      <alignment horizontal="right" vertical="center" wrapText="1"/>
    </xf>
    <xf numFmtId="0" fontId="0" fillId="0" borderId="10" xfId="0" applyBorder="1"/>
    <xf numFmtId="0" fontId="0" fillId="0" borderId="11" xfId="0" applyBorder="1"/>
    <xf numFmtId="0" fontId="0" fillId="0" borderId="12" xfId="0" applyBorder="1"/>
    <xf numFmtId="0" fontId="17" fillId="19" borderId="5" xfId="0" applyFont="1" applyFill="1" applyBorder="1" applyAlignment="1">
      <alignment horizontal="center" vertical="center" wrapText="1"/>
    </xf>
    <xf numFmtId="0" fontId="0" fillId="0" borderId="8" xfId="0" applyFill="1" applyBorder="1"/>
    <xf numFmtId="0" fontId="16" fillId="20" borderId="8" xfId="0" applyFont="1" applyFill="1" applyBorder="1" applyAlignment="1">
      <alignment horizontal="right" vertical="center" wrapText="1"/>
    </xf>
    <xf numFmtId="0" fontId="16" fillId="20" borderId="10" xfId="0" applyFont="1" applyFill="1" applyBorder="1" applyAlignment="1">
      <alignment horizontal="right" vertical="center" wrapText="1"/>
    </xf>
    <xf numFmtId="0" fontId="15" fillId="4" borderId="0" xfId="0" applyFont="1" applyFill="1" applyBorder="1" applyAlignment="1">
      <alignment horizontal="center" vertical="center"/>
    </xf>
    <xf numFmtId="0" fontId="19" fillId="4" borderId="0" xfId="0" applyFont="1" applyFill="1" applyBorder="1" applyAlignment="1">
      <alignment horizontal="center" vertical="center" wrapText="1"/>
    </xf>
    <xf numFmtId="0" fontId="0" fillId="4" borderId="0" xfId="0" applyFill="1" applyBorder="1"/>
    <xf numFmtId="0" fontId="16" fillId="4" borderId="0" xfId="0" applyFont="1" applyFill="1" applyBorder="1" applyAlignment="1">
      <alignment horizontal="right" vertical="center" wrapText="1"/>
    </xf>
    <xf numFmtId="0" fontId="21" fillId="4" borderId="0" xfId="0" applyFont="1" applyFill="1" applyBorder="1" applyAlignment="1">
      <alignment horizontal="right" vertical="center" wrapText="1"/>
    </xf>
    <xf numFmtId="0" fontId="9" fillId="9" borderId="0" xfId="0" applyFont="1" applyFill="1" applyBorder="1" applyAlignment="1" applyProtection="1"/>
    <xf numFmtId="0" fontId="0" fillId="22" borderId="8" xfId="0" applyFill="1" applyBorder="1" applyProtection="1"/>
    <xf numFmtId="0" fontId="0" fillId="22" borderId="0" xfId="0" applyFill="1" applyBorder="1" applyProtection="1"/>
    <xf numFmtId="0" fontId="0" fillId="22" borderId="0" xfId="0" applyFill="1" applyBorder="1" applyAlignment="1" applyProtection="1">
      <alignment horizontal="center"/>
    </xf>
    <xf numFmtId="0" fontId="0" fillId="22" borderId="9" xfId="0" applyFill="1" applyBorder="1" applyProtection="1"/>
    <xf numFmtId="0" fontId="1" fillId="4" borderId="8" xfId="0" applyFont="1" applyFill="1" applyBorder="1" applyAlignment="1" applyProtection="1">
      <alignment horizontal="center"/>
    </xf>
    <xf numFmtId="0" fontId="1" fillId="4" borderId="0" xfId="0" applyFont="1" applyFill="1" applyBorder="1" applyAlignment="1" applyProtection="1">
      <alignment horizontal="center"/>
    </xf>
    <xf numFmtId="0" fontId="0" fillId="4" borderId="0" xfId="0" applyFill="1"/>
    <xf numFmtId="0" fontId="0" fillId="4" borderId="11" xfId="0" applyFill="1" applyBorder="1" applyAlignment="1" applyProtection="1">
      <alignment horizontal="right" wrapText="1"/>
    </xf>
    <xf numFmtId="0" fontId="0" fillId="4" borderId="11" xfId="0" applyFill="1" applyBorder="1" applyAlignment="1" applyProtection="1">
      <alignment horizontal="left" wrapText="1"/>
    </xf>
    <xf numFmtId="0" fontId="1" fillId="2" borderId="8" xfId="0" applyFont="1" applyFill="1" applyBorder="1" applyProtection="1"/>
    <xf numFmtId="0" fontId="2" fillId="4" borderId="0" xfId="0" applyFont="1" applyFill="1" applyBorder="1" applyAlignment="1" applyProtection="1"/>
    <xf numFmtId="0" fontId="0" fillId="28" borderId="0" xfId="0" applyFill="1" applyBorder="1" applyProtection="1"/>
    <xf numFmtId="0" fontId="21" fillId="25" borderId="0" xfId="0" applyFont="1" applyFill="1" applyBorder="1" applyAlignment="1">
      <alignment horizontal="right" vertical="center" wrapText="1"/>
    </xf>
    <xf numFmtId="0" fontId="21" fillId="25" borderId="11" xfId="0" applyFont="1" applyFill="1" applyBorder="1" applyAlignment="1">
      <alignment horizontal="right" vertical="center" wrapText="1"/>
    </xf>
    <xf numFmtId="0" fontId="6" fillId="9" borderId="0" xfId="0" applyFont="1" applyFill="1" applyProtection="1">
      <protection hidden="1"/>
    </xf>
    <xf numFmtId="0" fontId="0" fillId="0" borderId="0" xfId="0" applyNumberFormat="1"/>
    <xf numFmtId="0" fontId="0" fillId="0" borderId="0" xfId="0" applyAlignment="1">
      <alignment horizontal="left"/>
    </xf>
    <xf numFmtId="2" fontId="0" fillId="26" borderId="25" xfId="0" applyNumberFormat="1" applyFill="1" applyBorder="1"/>
    <xf numFmtId="2" fontId="0" fillId="26" borderId="17" xfId="0" applyNumberFormat="1" applyFill="1" applyBorder="1"/>
    <xf numFmtId="0" fontId="0" fillId="26" borderId="26" xfId="0" applyFill="1" applyBorder="1"/>
    <xf numFmtId="164" fontId="0" fillId="26" borderId="24" xfId="0" applyNumberFormat="1" applyFill="1" applyBorder="1"/>
    <xf numFmtId="2" fontId="0" fillId="26" borderId="27" xfId="0" applyNumberFormat="1" applyFill="1" applyBorder="1"/>
    <xf numFmtId="2" fontId="0" fillId="26" borderId="0" xfId="0" applyNumberFormat="1" applyFill="1" applyBorder="1"/>
    <xf numFmtId="2" fontId="0" fillId="26" borderId="28" xfId="0" applyNumberFormat="1" applyFill="1" applyBorder="1"/>
    <xf numFmtId="0" fontId="0" fillId="26" borderId="24" xfId="0" applyFill="1" applyBorder="1"/>
    <xf numFmtId="0" fontId="0" fillId="26" borderId="0" xfId="0" applyFill="1" applyBorder="1"/>
    <xf numFmtId="2" fontId="0" fillId="18" borderId="25" xfId="0" applyNumberFormat="1" applyFill="1" applyBorder="1"/>
    <xf numFmtId="2" fontId="0" fillId="18" borderId="27" xfId="0" applyNumberFormat="1" applyFill="1" applyBorder="1"/>
    <xf numFmtId="0" fontId="0" fillId="18" borderId="0" xfId="0" applyFill="1"/>
    <xf numFmtId="0" fontId="15" fillId="10" borderId="34" xfId="0" applyFont="1" applyFill="1" applyBorder="1" applyAlignment="1">
      <alignment horizontal="center"/>
    </xf>
    <xf numFmtId="0" fontId="0" fillId="7" borderId="34" xfId="0" applyFill="1" applyBorder="1" applyAlignment="1">
      <alignment horizontal="center"/>
    </xf>
    <xf numFmtId="0" fontId="0" fillId="13" borderId="1" xfId="0" applyFill="1" applyBorder="1" applyProtection="1">
      <protection locked="0"/>
    </xf>
    <xf numFmtId="0" fontId="0" fillId="23" borderId="0" xfId="0" applyFill="1"/>
    <xf numFmtId="0" fontId="0" fillId="23" borderId="0" xfId="0" applyFill="1" applyBorder="1"/>
    <xf numFmtId="0" fontId="0" fillId="23" borderId="0" xfId="0" applyFill="1" applyAlignment="1"/>
    <xf numFmtId="0" fontId="0" fillId="4" borderId="45" xfId="0" applyFill="1" applyBorder="1"/>
    <xf numFmtId="0" fontId="25" fillId="4" borderId="0" xfId="0" applyFont="1" applyFill="1" applyBorder="1" applyAlignment="1">
      <alignment vertical="center"/>
    </xf>
    <xf numFmtId="0" fontId="0" fillId="4" borderId="44" xfId="0" applyFill="1" applyBorder="1"/>
    <xf numFmtId="0" fontId="0" fillId="4" borderId="46" xfId="0" applyFill="1" applyBorder="1"/>
    <xf numFmtId="0" fontId="0" fillId="4" borderId="47" xfId="0" applyFill="1" applyBorder="1"/>
    <xf numFmtId="0" fontId="0" fillId="4" borderId="48" xfId="0" applyFill="1" applyBorder="1"/>
    <xf numFmtId="0" fontId="0" fillId="13" borderId="37" xfId="0" applyFill="1" applyBorder="1"/>
    <xf numFmtId="0" fontId="0" fillId="32" borderId="37" xfId="0" applyFill="1" applyBorder="1"/>
    <xf numFmtId="0" fontId="24" fillId="31" borderId="37" xfId="0" applyFont="1" applyFill="1" applyBorder="1" applyAlignment="1">
      <alignment horizontal="right"/>
    </xf>
    <xf numFmtId="0" fontId="0" fillId="7" borderId="37" xfId="0" applyFont="1" applyFill="1" applyBorder="1"/>
    <xf numFmtId="0" fontId="24" fillId="31" borderId="38" xfId="0" applyFont="1" applyFill="1" applyBorder="1" applyAlignment="1">
      <alignment horizontal="right"/>
    </xf>
    <xf numFmtId="2" fontId="0" fillId="7" borderId="12" xfId="0" applyNumberFormat="1" applyFont="1" applyFill="1" applyBorder="1" applyAlignment="1">
      <alignment horizontal="center"/>
    </xf>
    <xf numFmtId="0" fontId="0" fillId="4" borderId="0" xfId="0" applyFont="1" applyFill="1"/>
    <xf numFmtId="0" fontId="0" fillId="4" borderId="0" xfId="0" applyFont="1" applyFill="1" applyBorder="1"/>
    <xf numFmtId="0" fontId="0" fillId="4" borderId="9" xfId="0" applyFill="1" applyBorder="1"/>
    <xf numFmtId="0" fontId="0" fillId="0" borderId="7" xfId="0" applyFill="1" applyBorder="1"/>
    <xf numFmtId="0" fontId="0" fillId="0" borderId="9" xfId="0" applyFill="1" applyBorder="1"/>
    <xf numFmtId="0" fontId="21" fillId="0" borderId="9" xfId="0" applyFont="1" applyFill="1" applyBorder="1" applyAlignment="1">
      <alignment horizontal="right" vertical="center" wrapText="1"/>
    </xf>
    <xf numFmtId="0" fontId="0" fillId="0" borderId="12" xfId="0" applyFill="1" applyBorder="1"/>
    <xf numFmtId="0" fontId="0" fillId="0" borderId="0" xfId="0" applyFont="1" applyProtection="1"/>
    <xf numFmtId="0" fontId="0" fillId="0" borderId="0" xfId="0" applyProtection="1"/>
    <xf numFmtId="0" fontId="0" fillId="4" borderId="57" xfId="0" applyFont="1" applyFill="1" applyBorder="1" applyProtection="1"/>
    <xf numFmtId="0" fontId="0" fillId="4" borderId="0" xfId="0" applyFont="1" applyFill="1" applyBorder="1" applyProtection="1"/>
    <xf numFmtId="0" fontId="0" fillId="4" borderId="58" xfId="0" applyFont="1" applyFill="1" applyBorder="1" applyProtection="1"/>
    <xf numFmtId="0" fontId="24" fillId="31" borderId="37" xfId="0" applyFont="1" applyFill="1" applyBorder="1" applyAlignment="1" applyProtection="1">
      <alignment horizontal="right"/>
    </xf>
    <xf numFmtId="0" fontId="24" fillId="31" borderId="0" xfId="0" applyFont="1" applyFill="1" applyBorder="1" applyAlignment="1" applyProtection="1">
      <alignment horizontal="right"/>
    </xf>
    <xf numFmtId="0" fontId="15" fillId="31" borderId="37" xfId="0" applyFont="1" applyFill="1" applyBorder="1" applyAlignment="1" applyProtection="1">
      <alignment horizontal="center"/>
    </xf>
    <xf numFmtId="0" fontId="24" fillId="31" borderId="51" xfId="0" applyFont="1" applyFill="1" applyBorder="1" applyAlignment="1" applyProtection="1">
      <alignment horizontal="right"/>
    </xf>
    <xf numFmtId="2" fontId="0" fillId="7" borderId="52" xfId="0" applyNumberFormat="1" applyFont="1" applyFill="1" applyBorder="1" applyAlignment="1" applyProtection="1">
      <alignment horizontal="center"/>
    </xf>
    <xf numFmtId="0" fontId="0" fillId="4" borderId="59" xfId="0" applyFont="1" applyFill="1" applyBorder="1" applyProtection="1"/>
    <xf numFmtId="0" fontId="24" fillId="31" borderId="36" xfId="0" applyFont="1" applyFill="1" applyBorder="1" applyProtection="1"/>
    <xf numFmtId="0" fontId="15" fillId="31" borderId="34" xfId="0" applyFont="1" applyFill="1" applyBorder="1" applyAlignment="1" applyProtection="1">
      <alignment horizontal="center"/>
    </xf>
    <xf numFmtId="2" fontId="0" fillId="7" borderId="12" xfId="0" applyNumberFormat="1" applyFont="1" applyFill="1" applyBorder="1" applyAlignment="1" applyProtection="1">
      <alignment horizontal="center"/>
    </xf>
    <xf numFmtId="2" fontId="0" fillId="7" borderId="4" xfId="0" applyNumberFormat="1" applyFont="1" applyFill="1" applyBorder="1" applyAlignment="1" applyProtection="1">
      <alignment horizontal="center"/>
    </xf>
    <xf numFmtId="165" fontId="0" fillId="7" borderId="9" xfId="0" applyNumberFormat="1" applyFont="1" applyFill="1" applyBorder="1" applyAlignment="1" applyProtection="1">
      <alignment horizontal="center"/>
    </xf>
    <xf numFmtId="1" fontId="0" fillId="7" borderId="53" xfId="0" applyNumberFormat="1" applyFont="1" applyFill="1" applyBorder="1" applyAlignment="1" applyProtection="1">
      <alignment horizontal="center"/>
    </xf>
    <xf numFmtId="0" fontId="0" fillId="4" borderId="60" xfId="0" applyFont="1" applyFill="1" applyBorder="1" applyProtection="1"/>
    <xf numFmtId="0" fontId="0" fillId="4" borderId="61" xfId="0" applyFont="1" applyFill="1" applyBorder="1" applyProtection="1"/>
    <xf numFmtId="0" fontId="0" fillId="4" borderId="62" xfId="0" applyFont="1" applyFill="1" applyBorder="1" applyProtection="1"/>
    <xf numFmtId="0" fontId="3" fillId="0" borderId="0" xfId="0" applyFont="1" applyProtection="1"/>
    <xf numFmtId="0" fontId="24" fillId="31" borderId="69" xfId="0" applyFont="1" applyFill="1" applyBorder="1" applyAlignment="1" applyProtection="1">
      <alignment horizontal="right"/>
    </xf>
    <xf numFmtId="0" fontId="15" fillId="31" borderId="37" xfId="0" applyFont="1" applyFill="1" applyBorder="1" applyAlignment="1" applyProtection="1">
      <alignment horizontal="center"/>
    </xf>
    <xf numFmtId="0" fontId="31" fillId="0" borderId="0" xfId="0" applyFont="1" applyProtection="1"/>
    <xf numFmtId="0" fontId="25" fillId="4" borderId="8" xfId="0" applyFont="1" applyFill="1" applyBorder="1" applyAlignment="1">
      <alignment vertical="center"/>
    </xf>
    <xf numFmtId="0" fontId="25" fillId="4" borderId="9" xfId="0" applyFont="1" applyFill="1" applyBorder="1" applyAlignment="1">
      <alignment vertical="center"/>
    </xf>
    <xf numFmtId="0" fontId="25" fillId="4" borderId="10" xfId="0" applyFont="1" applyFill="1" applyBorder="1" applyAlignment="1">
      <alignment vertical="center"/>
    </xf>
    <xf numFmtId="0" fontId="25" fillId="4" borderId="11" xfId="0" applyFont="1" applyFill="1" applyBorder="1" applyAlignment="1">
      <alignment vertical="center"/>
    </xf>
    <xf numFmtId="0" fontId="25" fillId="4" borderId="12" xfId="0" applyFont="1" applyFill="1" applyBorder="1" applyAlignment="1">
      <alignment vertical="center"/>
    </xf>
    <xf numFmtId="0" fontId="0" fillId="6" borderId="37" xfId="0" applyFill="1" applyBorder="1"/>
    <xf numFmtId="0" fontId="6" fillId="9" borderId="72" xfId="0" applyFont="1" applyFill="1" applyBorder="1" applyAlignment="1" applyProtection="1"/>
    <xf numFmtId="0" fontId="6" fillId="9" borderId="74" xfId="0" applyFont="1" applyFill="1" applyBorder="1" applyProtection="1"/>
    <xf numFmtId="0" fontId="6" fillId="9" borderId="75" xfId="0" applyFont="1" applyFill="1" applyBorder="1" applyProtection="1"/>
    <xf numFmtId="0" fontId="6" fillId="9" borderId="77" xfId="0" applyFont="1" applyFill="1" applyBorder="1" applyAlignment="1" applyProtection="1"/>
    <xf numFmtId="0" fontId="6" fillId="9" borderId="78" xfId="0" applyFont="1" applyFill="1" applyBorder="1" applyAlignment="1" applyProtection="1"/>
    <xf numFmtId="0" fontId="3" fillId="4" borderId="0" xfId="0" applyFont="1" applyFill="1" applyBorder="1" applyAlignment="1"/>
    <xf numFmtId="0" fontId="0" fillId="4" borderId="0" xfId="0" applyFill="1" applyBorder="1" applyAlignment="1"/>
    <xf numFmtId="0" fontId="35" fillId="4" borderId="0" xfId="0" applyFont="1" applyFill="1" applyBorder="1" applyProtection="1"/>
    <xf numFmtId="0" fontId="24" fillId="5" borderId="1" xfId="0" applyFont="1" applyFill="1" applyBorder="1" applyAlignment="1" applyProtection="1">
      <alignment horizontal="right"/>
    </xf>
    <xf numFmtId="0" fontId="0" fillId="13" borderId="1" xfId="0" applyFill="1" applyBorder="1" applyAlignment="1" applyProtection="1">
      <protection locked="0"/>
    </xf>
    <xf numFmtId="0" fontId="0" fillId="33" borderId="0" xfId="0" applyFill="1"/>
    <xf numFmtId="0" fontId="0" fillId="4" borderId="0" xfId="0" applyFill="1" applyAlignment="1">
      <alignment horizontal="right"/>
    </xf>
    <xf numFmtId="0" fontId="3" fillId="4" borderId="0" xfId="0" applyFont="1" applyFill="1"/>
    <xf numFmtId="0" fontId="0" fillId="0" borderId="0" xfId="0" applyAlignment="1">
      <alignment wrapText="1"/>
    </xf>
    <xf numFmtId="14" fontId="0" fillId="0" borderId="0" xfId="0" applyNumberFormat="1" applyAlignment="1">
      <alignment vertical="center"/>
    </xf>
    <xf numFmtId="0" fontId="0" fillId="9" borderId="1" xfId="0" applyFill="1" applyBorder="1" applyProtection="1">
      <protection locked="0"/>
    </xf>
    <xf numFmtId="0" fontId="0" fillId="9" borderId="1" xfId="0" applyFill="1" applyBorder="1" applyAlignment="1" applyProtection="1">
      <protection locked="0"/>
    </xf>
    <xf numFmtId="0" fontId="0" fillId="9" borderId="0" xfId="0" applyFill="1" applyBorder="1" applyProtection="1"/>
    <xf numFmtId="0" fontId="37" fillId="0" borderId="0" xfId="0" applyFont="1"/>
    <xf numFmtId="0" fontId="0" fillId="4" borderId="0" xfId="0" applyFill="1" applyBorder="1" applyAlignment="1" applyProtection="1">
      <alignment horizontal="right"/>
    </xf>
    <xf numFmtId="0" fontId="0" fillId="4" borderId="0" xfId="0" applyFill="1" applyBorder="1" applyAlignment="1" applyProtection="1">
      <alignment horizontal="right" wrapText="1"/>
    </xf>
    <xf numFmtId="0" fontId="3" fillId="21" borderId="0" xfId="0" applyFont="1" applyFill="1"/>
    <xf numFmtId="3" fontId="0" fillId="13" borderId="1" xfId="0" applyNumberFormat="1" applyFill="1" applyBorder="1" applyAlignment="1" applyProtection="1">
      <protection locked="0"/>
    </xf>
    <xf numFmtId="3" fontId="0" fillId="13" borderId="1" xfId="0" applyNumberFormat="1" applyFill="1" applyBorder="1" applyProtection="1">
      <protection locked="0"/>
    </xf>
    <xf numFmtId="0" fontId="0" fillId="18" borderId="0" xfId="0" applyFill="1" applyBorder="1"/>
    <xf numFmtId="0" fontId="16" fillId="20" borderId="9" xfId="0" applyFont="1" applyFill="1" applyBorder="1" applyAlignment="1">
      <alignment horizontal="right" vertical="center" wrapText="1"/>
    </xf>
    <xf numFmtId="0" fontId="0" fillId="18" borderId="11" xfId="0" applyFill="1" applyBorder="1"/>
    <xf numFmtId="0" fontId="16" fillId="20" borderId="12" xfId="0" applyFont="1" applyFill="1" applyBorder="1" applyAlignment="1">
      <alignment horizontal="right" vertical="center" wrapText="1"/>
    </xf>
    <xf numFmtId="0" fontId="15" fillId="19" borderId="2" xfId="0" applyFont="1" applyFill="1" applyBorder="1" applyAlignment="1">
      <alignment horizontal="center" vertical="center"/>
    </xf>
    <xf numFmtId="0" fontId="15" fillId="19" borderId="3" xfId="0" applyFont="1" applyFill="1" applyBorder="1" applyAlignment="1">
      <alignment horizontal="center" vertical="center"/>
    </xf>
    <xf numFmtId="0" fontId="17" fillId="19" borderId="3" xfId="0" applyFont="1" applyFill="1" applyBorder="1" applyAlignment="1">
      <alignment horizontal="center" vertical="center" wrapText="1"/>
    </xf>
    <xf numFmtId="0" fontId="15" fillId="19" borderId="3" xfId="0" applyFont="1" applyFill="1" applyBorder="1" applyAlignment="1">
      <alignment horizontal="center" vertical="center" wrapText="1"/>
    </xf>
    <xf numFmtId="0" fontId="17" fillId="19" borderId="4" xfId="0" applyFont="1" applyFill="1" applyBorder="1" applyAlignment="1">
      <alignment horizontal="center" vertical="center" wrapText="1"/>
    </xf>
    <xf numFmtId="0" fontId="0" fillId="0" borderId="0" xfId="0" applyAlignment="1">
      <alignment vertical="center"/>
    </xf>
    <xf numFmtId="0" fontId="38" fillId="0" borderId="0" xfId="0" applyFont="1" applyAlignment="1">
      <alignment vertical="center"/>
    </xf>
    <xf numFmtId="0" fontId="30" fillId="4" borderId="0" xfId="0" applyFont="1" applyFill="1" applyBorder="1" applyProtection="1"/>
    <xf numFmtId="165" fontId="0" fillId="7" borderId="12" xfId="0" applyNumberFormat="1" applyFont="1" applyFill="1" applyBorder="1" applyAlignment="1" applyProtection="1">
      <alignment horizontal="center"/>
    </xf>
    <xf numFmtId="0" fontId="4" fillId="4" borderId="15" xfId="0" applyFont="1" applyFill="1" applyBorder="1" applyAlignment="1">
      <alignment horizontal="right"/>
    </xf>
    <xf numFmtId="0" fontId="0" fillId="7" borderId="1" xfId="0" applyFill="1" applyBorder="1" applyProtection="1"/>
    <xf numFmtId="0" fontId="0" fillId="13" borderId="1" xfId="0" applyFont="1" applyFill="1" applyBorder="1" applyAlignment="1" applyProtection="1">
      <protection locked="0"/>
    </xf>
    <xf numFmtId="0" fontId="15" fillId="31" borderId="37" xfId="0" applyFont="1" applyFill="1" applyBorder="1" applyAlignment="1" applyProtection="1">
      <alignment horizontal="center"/>
    </xf>
    <xf numFmtId="0" fontId="39" fillId="0" borderId="0" xfId="1" applyAlignment="1">
      <alignment vertical="center" wrapText="1"/>
    </xf>
    <xf numFmtId="0" fontId="24" fillId="31" borderId="89" xfId="0" applyFont="1" applyFill="1" applyBorder="1" applyAlignment="1">
      <alignment horizontal="right"/>
    </xf>
    <xf numFmtId="0" fontId="0" fillId="7" borderId="90" xfId="0" applyFont="1" applyFill="1" applyBorder="1"/>
    <xf numFmtId="2" fontId="0" fillId="7" borderId="96" xfId="0" applyNumberFormat="1" applyFont="1" applyFill="1" applyBorder="1" applyAlignment="1">
      <alignment horizontal="center"/>
    </xf>
    <xf numFmtId="2" fontId="0" fillId="7" borderId="97" xfId="0" applyNumberFormat="1" applyFont="1" applyFill="1" applyBorder="1" applyAlignment="1">
      <alignment horizontal="center"/>
    </xf>
    <xf numFmtId="2" fontId="0" fillId="7" borderId="98" xfId="0" applyNumberFormat="1" applyFont="1" applyFill="1" applyBorder="1" applyAlignment="1">
      <alignment horizontal="center"/>
    </xf>
    <xf numFmtId="165" fontId="0" fillId="7" borderId="99" xfId="0" applyNumberFormat="1" applyFont="1" applyFill="1" applyBorder="1" applyAlignment="1">
      <alignment horizontal="center"/>
    </xf>
    <xf numFmtId="165" fontId="0" fillId="7" borderId="9" xfId="0" applyNumberFormat="1" applyFont="1" applyFill="1" applyBorder="1" applyAlignment="1">
      <alignment horizontal="center"/>
    </xf>
    <xf numFmtId="165" fontId="0" fillId="7" borderId="100" xfId="0" applyNumberFormat="1" applyFont="1" applyFill="1" applyBorder="1" applyAlignment="1">
      <alignment horizontal="center"/>
    </xf>
    <xf numFmtId="1" fontId="0" fillId="7" borderId="102" xfId="0" applyNumberFormat="1" applyFont="1" applyFill="1" applyBorder="1" applyAlignment="1" applyProtection="1">
      <alignment horizontal="center"/>
    </xf>
    <xf numFmtId="0" fontId="24" fillId="31" borderId="103" xfId="0" applyFont="1" applyFill="1" applyBorder="1" applyAlignment="1">
      <alignment horizontal="center"/>
    </xf>
    <xf numFmtId="0" fontId="24" fillId="31" borderId="104" xfId="0" applyFont="1" applyFill="1" applyBorder="1" applyAlignment="1">
      <alignment horizontal="center"/>
    </xf>
    <xf numFmtId="0" fontId="24" fillId="31" borderId="105" xfId="0" applyFont="1" applyFill="1" applyBorder="1" applyAlignment="1">
      <alignment horizontal="center"/>
    </xf>
    <xf numFmtId="0" fontId="24" fillId="31" borderId="106" xfId="0" applyFont="1" applyFill="1" applyBorder="1"/>
    <xf numFmtId="0" fontId="15" fillId="31" borderId="93" xfId="0" applyFont="1" applyFill="1" applyBorder="1" applyAlignment="1">
      <alignment horizontal="center"/>
    </xf>
    <xf numFmtId="0" fontId="15" fillId="31" borderId="94" xfId="0" applyFont="1" applyFill="1" applyBorder="1" applyAlignment="1">
      <alignment horizontal="center"/>
    </xf>
    <xf numFmtId="0" fontId="15" fillId="31" borderId="95" xfId="0" applyFont="1" applyFill="1" applyBorder="1" applyAlignment="1">
      <alignment horizontal="center"/>
    </xf>
    <xf numFmtId="0" fontId="0" fillId="4" borderId="44" xfId="0" applyFont="1" applyFill="1" applyBorder="1"/>
    <xf numFmtId="0" fontId="0" fillId="4" borderId="45" xfId="0" applyFont="1" applyFill="1" applyBorder="1"/>
    <xf numFmtId="0" fontId="0" fillId="4" borderId="46" xfId="0" applyFont="1" applyFill="1" applyBorder="1"/>
    <xf numFmtId="0" fontId="0" fillId="4" borderId="47" xfId="0" applyFont="1" applyFill="1" applyBorder="1"/>
    <xf numFmtId="0" fontId="0" fillId="4" borderId="48" xfId="0" applyFont="1" applyFill="1" applyBorder="1"/>
    <xf numFmtId="0" fontId="15" fillId="31" borderId="37" xfId="0" applyFont="1" applyFill="1" applyBorder="1" applyAlignment="1">
      <alignment horizontal="center" vertical="center"/>
    </xf>
    <xf numFmtId="0" fontId="15" fillId="31" borderId="109" xfId="0" applyFont="1" applyFill="1" applyBorder="1" applyAlignment="1">
      <alignment horizontal="center" vertical="center"/>
    </xf>
    <xf numFmtId="0" fontId="13" fillId="10" borderId="110" xfId="0" applyFont="1" applyFill="1" applyBorder="1" applyProtection="1"/>
    <xf numFmtId="0" fontId="13" fillId="10" borderId="111" xfId="0" applyFont="1" applyFill="1" applyBorder="1" applyProtection="1"/>
    <xf numFmtId="0" fontId="13" fillId="10" borderId="49" xfId="0" applyFont="1" applyFill="1" applyBorder="1" applyProtection="1"/>
    <xf numFmtId="0" fontId="0" fillId="2" borderId="0" xfId="0" applyFill="1" applyBorder="1" applyAlignment="1" applyProtection="1">
      <alignment horizontal="center"/>
    </xf>
    <xf numFmtId="0" fontId="4" fillId="9" borderId="0" xfId="0" applyFont="1" applyFill="1" applyBorder="1" applyAlignment="1" applyProtection="1">
      <alignment vertical="center"/>
    </xf>
    <xf numFmtId="0" fontId="4" fillId="9" borderId="0" xfId="0" applyFont="1" applyFill="1" applyBorder="1" applyProtection="1"/>
    <xf numFmtId="0" fontId="4" fillId="9" borderId="0" xfId="0" applyFont="1" applyFill="1" applyBorder="1" applyAlignment="1" applyProtection="1"/>
    <xf numFmtId="0" fontId="42" fillId="9" borderId="0" xfId="0" applyFont="1" applyFill="1" applyBorder="1" applyProtection="1"/>
    <xf numFmtId="0" fontId="4" fillId="9" borderId="73" xfId="0" applyFont="1" applyFill="1" applyBorder="1" applyProtection="1"/>
    <xf numFmtId="0" fontId="4" fillId="9" borderId="74" xfId="0" applyFont="1" applyFill="1" applyBorder="1" applyProtection="1"/>
    <xf numFmtId="0" fontId="4" fillId="9" borderId="76" xfId="0" applyFont="1" applyFill="1" applyBorder="1" applyAlignment="1" applyProtection="1"/>
    <xf numFmtId="0" fontId="4" fillId="9" borderId="77" xfId="0" applyFont="1" applyFill="1" applyBorder="1" applyAlignment="1" applyProtection="1"/>
    <xf numFmtId="0" fontId="4" fillId="4" borderId="0" xfId="0" applyFont="1" applyFill="1"/>
    <xf numFmtId="0" fontId="4" fillId="4" borderId="0" xfId="0" applyFont="1" applyFill="1" applyAlignment="1">
      <alignment horizontal="right"/>
    </xf>
    <xf numFmtId="0" fontId="49" fillId="0" borderId="15" xfId="0" applyFont="1" applyBorder="1" applyAlignment="1">
      <alignment horizontal="justify" vertical="center" wrapText="1"/>
    </xf>
    <xf numFmtId="0" fontId="49" fillId="0" borderId="15" xfId="0" applyFont="1" applyFill="1" applyBorder="1" applyAlignment="1">
      <alignment horizontal="justify" vertical="center" wrapText="1"/>
    </xf>
    <xf numFmtId="0" fontId="15" fillId="34" borderId="15" xfId="0" applyFont="1" applyFill="1" applyBorder="1" applyAlignment="1">
      <alignment vertical="center" wrapText="1"/>
    </xf>
    <xf numFmtId="0" fontId="0" fillId="26" borderId="37" xfId="0" applyFont="1" applyFill="1" applyBorder="1"/>
    <xf numFmtId="0" fontId="24" fillId="31" borderId="107" xfId="0" applyFont="1" applyFill="1" applyBorder="1" applyAlignment="1">
      <alignment horizontal="right"/>
    </xf>
    <xf numFmtId="0" fontId="24" fillId="31" borderId="108" xfId="0" applyFont="1" applyFill="1" applyBorder="1" applyAlignment="1">
      <alignment horizontal="right"/>
    </xf>
    <xf numFmtId="0" fontId="29" fillId="0" borderId="0" xfId="0" applyFont="1" applyFill="1" applyAlignment="1">
      <alignment wrapText="1"/>
    </xf>
    <xf numFmtId="0" fontId="24" fillId="31" borderId="34" xfId="0" applyFont="1" applyFill="1" applyBorder="1" applyAlignment="1" applyProtection="1">
      <alignment horizontal="right"/>
    </xf>
    <xf numFmtId="0" fontId="24" fillId="31" borderId="65" xfId="0" applyFont="1" applyFill="1" applyBorder="1" applyAlignment="1" applyProtection="1">
      <alignment horizontal="right"/>
    </xf>
    <xf numFmtId="0" fontId="24" fillId="31" borderId="36" xfId="0" applyFont="1" applyFill="1" applyBorder="1" applyAlignment="1" applyProtection="1">
      <alignment horizontal="right"/>
    </xf>
    <xf numFmtId="0" fontId="51" fillId="4" borderId="0" xfId="0" applyFont="1" applyFill="1" applyBorder="1" applyProtection="1"/>
    <xf numFmtId="0" fontId="15" fillId="34" borderId="15" xfId="0" applyFont="1" applyFill="1" applyBorder="1" applyAlignment="1">
      <alignment horizontal="left" vertical="center" wrapText="1"/>
    </xf>
    <xf numFmtId="0" fontId="15" fillId="19" borderId="15" xfId="0" applyFont="1" applyFill="1" applyBorder="1" applyAlignment="1">
      <alignment horizontal="center" vertical="center"/>
    </xf>
    <xf numFmtId="0" fontId="15" fillId="19" borderId="15" xfId="0" applyFont="1" applyFill="1" applyBorder="1" applyAlignment="1">
      <alignment horizontal="center" vertical="center" wrapText="1"/>
    </xf>
    <xf numFmtId="0" fontId="54" fillId="24" borderId="15" xfId="0" applyFont="1" applyFill="1" applyBorder="1" applyAlignment="1">
      <alignment horizontal="center" vertical="center" wrapText="1"/>
    </xf>
    <xf numFmtId="0" fontId="52" fillId="0" borderId="15" xfId="0" applyFont="1" applyBorder="1" applyAlignment="1">
      <alignment vertical="center"/>
    </xf>
    <xf numFmtId="0" fontId="34" fillId="0" borderId="15" xfId="0" applyFont="1" applyBorder="1"/>
    <xf numFmtId="0" fontId="0" fillId="4" borderId="15" xfId="0" applyFont="1" applyFill="1" applyBorder="1"/>
    <xf numFmtId="0" fontId="0" fillId="0" borderId="15" xfId="0" applyFont="1" applyFill="1" applyBorder="1"/>
    <xf numFmtId="0" fontId="52" fillId="0" borderId="15" xfId="0" applyFont="1" applyBorder="1" applyAlignment="1">
      <alignment horizontal="right" vertical="center"/>
    </xf>
    <xf numFmtId="0" fontId="0" fillId="0" borderId="15" xfId="0" applyFont="1" applyBorder="1"/>
    <xf numFmtId="0" fontId="52" fillId="0" borderId="15" xfId="0" applyFont="1" applyFill="1" applyBorder="1" applyAlignment="1">
      <alignment horizontal="right" vertical="center" wrapText="1"/>
    </xf>
    <xf numFmtId="0" fontId="34" fillId="4" borderId="15" xfId="0" applyFont="1" applyFill="1" applyBorder="1"/>
    <xf numFmtId="0" fontId="0" fillId="0" borderId="0" xfId="0" applyFont="1" applyAlignment="1">
      <alignment horizontal="center" vertical="center"/>
    </xf>
    <xf numFmtId="49" fontId="0" fillId="0" borderId="0" xfId="0" applyNumberFormat="1" applyFont="1"/>
    <xf numFmtId="0" fontId="54" fillId="4" borderId="0" xfId="0" applyFont="1" applyFill="1" applyBorder="1" applyAlignment="1">
      <alignment horizontal="center" vertical="center" wrapText="1"/>
    </xf>
    <xf numFmtId="0" fontId="0" fillId="4" borderId="0" xfId="0" applyFont="1" applyFill="1" applyBorder="1" applyAlignment="1">
      <alignment horizontal="right" vertical="center" wrapText="1"/>
    </xf>
    <xf numFmtId="0" fontId="52" fillId="4" borderId="0" xfId="0" applyFont="1" applyFill="1" applyBorder="1" applyAlignment="1">
      <alignment horizontal="right" vertical="center" wrapText="1"/>
    </xf>
    <xf numFmtId="0" fontId="0" fillId="4" borderId="15" xfId="0" applyFill="1" applyBorder="1"/>
    <xf numFmtId="1" fontId="0" fillId="4" borderId="15" xfId="0" applyNumberFormat="1" applyFont="1" applyFill="1" applyBorder="1"/>
    <xf numFmtId="0" fontId="0" fillId="4" borderId="15" xfId="0" applyFont="1" applyFill="1" applyBorder="1" applyAlignment="1">
      <alignment horizontal="right" vertical="center" wrapText="1"/>
    </xf>
    <xf numFmtId="0" fontId="52" fillId="4" borderId="15" xfId="0" applyFont="1" applyFill="1" applyBorder="1" applyAlignment="1">
      <alignment horizontal="right" vertical="center" wrapText="1"/>
    </xf>
    <xf numFmtId="0" fontId="49" fillId="4" borderId="15" xfId="0" applyFont="1" applyFill="1" applyBorder="1" applyAlignment="1">
      <alignment horizontal="right" vertical="center" wrapText="1"/>
    </xf>
    <xf numFmtId="1" fontId="0" fillId="4" borderId="15" xfId="0" applyNumberFormat="1" applyFont="1" applyFill="1" applyBorder="1" applyAlignment="1">
      <alignment horizontal="right" vertical="center" wrapText="1"/>
    </xf>
    <xf numFmtId="0" fontId="0" fillId="0" borderId="0" xfId="0" applyFont="1" applyAlignment="1">
      <alignment horizontal="right"/>
    </xf>
    <xf numFmtId="0" fontId="0" fillId="0" borderId="0" xfId="0" applyFont="1" applyAlignment="1">
      <alignment horizontal="right" vertical="center"/>
    </xf>
    <xf numFmtId="0" fontId="0" fillId="0" borderId="15" xfId="0" applyBorder="1" applyAlignment="1">
      <alignment horizontal="center" vertical="center"/>
    </xf>
    <xf numFmtId="0" fontId="0" fillId="0" borderId="15" xfId="0" applyNumberFormat="1" applyBorder="1"/>
    <xf numFmtId="0" fontId="50" fillId="0" borderId="17" xfId="0" applyFont="1" applyBorder="1" applyAlignment="1">
      <alignment wrapText="1"/>
    </xf>
    <xf numFmtId="0" fontId="24" fillId="5" borderId="5" xfId="0" applyFont="1" applyFill="1" applyBorder="1" applyAlignment="1" applyProtection="1">
      <alignment horizontal="right" wrapText="1"/>
    </xf>
    <xf numFmtId="0" fontId="24" fillId="5" borderId="7" xfId="0" applyFont="1" applyFill="1" applyBorder="1" applyAlignment="1" applyProtection="1">
      <alignment horizontal="right" wrapText="1"/>
    </xf>
    <xf numFmtId="0" fontId="24" fillId="5" borderId="10" xfId="0" applyFont="1" applyFill="1" applyBorder="1" applyAlignment="1" applyProtection="1">
      <alignment horizontal="right" wrapText="1"/>
    </xf>
    <xf numFmtId="0" fontId="24" fillId="5" borderId="12" xfId="0" applyFont="1" applyFill="1" applyBorder="1" applyAlignment="1" applyProtection="1">
      <alignment horizontal="right" wrapText="1"/>
    </xf>
    <xf numFmtId="0" fontId="24" fillId="5" borderId="2" xfId="0" applyFont="1" applyFill="1" applyBorder="1" applyAlignment="1" applyProtection="1">
      <alignment horizontal="right"/>
    </xf>
    <xf numFmtId="0" fontId="24" fillId="5" borderId="4" xfId="0" applyFont="1" applyFill="1" applyBorder="1" applyAlignment="1" applyProtection="1">
      <alignment horizontal="right"/>
    </xf>
    <xf numFmtId="0" fontId="0" fillId="13" borderId="2" xfId="0" applyFill="1" applyBorder="1" applyAlignment="1" applyProtection="1">
      <alignment horizontal="center"/>
      <protection locked="0"/>
    </xf>
    <xf numFmtId="0" fontId="0" fillId="13" borderId="3" xfId="0" applyFill="1" applyBorder="1" applyAlignment="1" applyProtection="1">
      <alignment horizontal="center"/>
      <protection locked="0"/>
    </xf>
    <xf numFmtId="0" fontId="0" fillId="13" borderId="4" xfId="0" applyFill="1" applyBorder="1" applyAlignment="1" applyProtection="1">
      <alignment horizontal="center"/>
      <protection locked="0"/>
    </xf>
    <xf numFmtId="0" fontId="0" fillId="13" borderId="49" xfId="0" applyFill="1" applyBorder="1" applyAlignment="1" applyProtection="1">
      <alignment horizontal="center"/>
      <protection locked="0"/>
    </xf>
    <xf numFmtId="0" fontId="0" fillId="13" borderId="50" xfId="0" applyFill="1" applyBorder="1" applyAlignment="1" applyProtection="1">
      <alignment horizontal="center"/>
      <protection locked="0"/>
    </xf>
    <xf numFmtId="0" fontId="2" fillId="3" borderId="2" xfId="0" applyFont="1" applyFill="1" applyBorder="1" applyAlignment="1" applyProtection="1">
      <alignment horizontal="left"/>
    </xf>
    <xf numFmtId="0" fontId="2" fillId="3" borderId="3" xfId="0" applyFont="1" applyFill="1" applyBorder="1" applyAlignment="1" applyProtection="1">
      <alignment horizontal="left"/>
    </xf>
    <xf numFmtId="0" fontId="2" fillId="3" borderId="4" xfId="0" applyFont="1" applyFill="1" applyBorder="1" applyAlignment="1" applyProtection="1">
      <alignment horizontal="left"/>
    </xf>
    <xf numFmtId="0" fontId="1" fillId="2" borderId="8" xfId="0" applyFont="1" applyFill="1" applyBorder="1" applyAlignment="1" applyProtection="1">
      <alignment horizontal="center"/>
    </xf>
    <xf numFmtId="0" fontId="1" fillId="2" borderId="0" xfId="0" applyFont="1" applyFill="1" applyBorder="1" applyAlignment="1" applyProtection="1">
      <alignment horizontal="center"/>
    </xf>
    <xf numFmtId="0" fontId="4" fillId="13" borderId="2" xfId="0" applyFont="1" applyFill="1" applyBorder="1" applyAlignment="1" applyProtection="1">
      <alignment horizontal="center"/>
      <protection locked="0"/>
    </xf>
    <xf numFmtId="0" fontId="4" fillId="13" borderId="3" xfId="0" applyFont="1" applyFill="1" applyBorder="1" applyAlignment="1" applyProtection="1">
      <alignment horizontal="center"/>
      <protection locked="0"/>
    </xf>
    <xf numFmtId="0" fontId="4" fillId="13" borderId="4" xfId="0" applyFont="1" applyFill="1" applyBorder="1" applyAlignment="1" applyProtection="1">
      <alignment horizontal="center"/>
      <protection locked="0"/>
    </xf>
    <xf numFmtId="0" fontId="0" fillId="9" borderId="2" xfId="0" applyFill="1" applyBorder="1" applyAlignment="1" applyProtection="1">
      <alignment horizontal="center"/>
      <protection locked="0"/>
    </xf>
    <xf numFmtId="0" fontId="0" fillId="9" borderId="3" xfId="0" applyFill="1" applyBorder="1" applyAlignment="1" applyProtection="1">
      <alignment horizontal="center"/>
      <protection locked="0"/>
    </xf>
    <xf numFmtId="0" fontId="0" fillId="9" borderId="4" xfId="0" applyFill="1" applyBorder="1" applyAlignment="1" applyProtection="1">
      <alignment horizontal="center"/>
      <protection locked="0"/>
    </xf>
    <xf numFmtId="0" fontId="24" fillId="5" borderId="5" xfId="0" applyFont="1" applyFill="1" applyBorder="1" applyAlignment="1" applyProtection="1">
      <alignment horizontal="right"/>
    </xf>
    <xf numFmtId="0" fontId="24" fillId="5" borderId="7" xfId="0" applyFont="1" applyFill="1" applyBorder="1" applyAlignment="1" applyProtection="1">
      <alignment horizontal="right"/>
    </xf>
    <xf numFmtId="0" fontId="24" fillId="5" borderId="10" xfId="0" applyFont="1" applyFill="1" applyBorder="1" applyAlignment="1" applyProtection="1">
      <alignment horizontal="right"/>
    </xf>
    <xf numFmtId="0" fontId="24" fillId="5" borderId="12" xfId="0" applyFont="1" applyFill="1" applyBorder="1" applyAlignment="1" applyProtection="1">
      <alignment horizontal="right"/>
    </xf>
    <xf numFmtId="0" fontId="2" fillId="3" borderId="5" xfId="0" applyFont="1" applyFill="1" applyBorder="1" applyAlignment="1" applyProtection="1">
      <alignment horizontal="left"/>
    </xf>
    <xf numFmtId="0" fontId="2" fillId="3" borderId="6" xfId="0" applyFont="1" applyFill="1" applyBorder="1" applyAlignment="1" applyProtection="1">
      <alignment horizontal="left"/>
    </xf>
    <xf numFmtId="0" fontId="2" fillId="3" borderId="7" xfId="0" applyFont="1" applyFill="1" applyBorder="1" applyAlignment="1" applyProtection="1">
      <alignment horizontal="left"/>
    </xf>
    <xf numFmtId="0" fontId="22" fillId="12" borderId="2" xfId="0" applyFont="1" applyFill="1" applyBorder="1" applyAlignment="1" applyProtection="1">
      <alignment horizontal="center"/>
      <protection locked="0"/>
    </xf>
    <xf numFmtId="0" fontId="22" fillId="12" borderId="3" xfId="0" applyFont="1" applyFill="1" applyBorder="1" applyAlignment="1" applyProtection="1">
      <alignment horizontal="center"/>
      <protection locked="0"/>
    </xf>
    <xf numFmtId="0" fontId="22" fillId="30" borderId="3" xfId="0" applyFont="1" applyFill="1" applyBorder="1" applyAlignment="1" applyProtection="1">
      <alignment horizontal="center"/>
      <protection locked="0"/>
    </xf>
    <xf numFmtId="0" fontId="22" fillId="30" borderId="4" xfId="0" applyFont="1" applyFill="1" applyBorder="1" applyAlignment="1" applyProtection="1">
      <alignment horizontal="center"/>
      <protection locked="0"/>
    </xf>
    <xf numFmtId="0" fontId="22" fillId="12" borderId="2" xfId="0" applyFont="1" applyFill="1" applyBorder="1" applyAlignment="1" applyProtection="1">
      <alignment horizontal="center"/>
    </xf>
    <xf numFmtId="0" fontId="22" fillId="12" borderId="3" xfId="0" applyFont="1" applyFill="1" applyBorder="1" applyAlignment="1" applyProtection="1">
      <alignment horizontal="center"/>
    </xf>
    <xf numFmtId="0" fontId="22" fillId="30" borderId="3" xfId="0" applyFont="1" applyFill="1" applyBorder="1" applyAlignment="1" applyProtection="1">
      <alignment horizontal="center"/>
    </xf>
    <xf numFmtId="0" fontId="22" fillId="30" borderId="4" xfId="0" applyFont="1" applyFill="1" applyBorder="1" applyAlignment="1" applyProtection="1">
      <alignment horizontal="center"/>
    </xf>
    <xf numFmtId="0" fontId="36" fillId="4" borderId="0" xfId="0" applyFont="1" applyFill="1" applyBorder="1" applyAlignment="1" applyProtection="1">
      <alignment horizontal="left" wrapText="1"/>
    </xf>
    <xf numFmtId="0" fontId="24" fillId="5" borderId="0" xfId="0" applyFont="1" applyFill="1" applyBorder="1" applyAlignment="1" applyProtection="1">
      <alignment horizontal="right" vertical="center" wrapText="1"/>
    </xf>
    <xf numFmtId="0" fontId="22" fillId="12" borderId="5" xfId="0" applyFont="1" applyFill="1" applyBorder="1" applyAlignment="1" applyProtection="1">
      <alignment horizontal="center" vertical="center" wrapText="1"/>
    </xf>
    <xf numFmtId="0" fontId="22" fillId="29" borderId="6" xfId="0" applyFont="1" applyFill="1" applyBorder="1" applyAlignment="1" applyProtection="1">
      <alignment horizontal="center" vertical="center" wrapText="1"/>
    </xf>
    <xf numFmtId="0" fontId="22" fillId="30" borderId="6" xfId="0" applyFont="1" applyFill="1" applyBorder="1" applyAlignment="1" applyProtection="1">
      <alignment horizontal="center" vertical="center" wrapText="1"/>
    </xf>
    <xf numFmtId="0" fontId="22" fillId="30" borderId="7" xfId="0" applyFont="1" applyFill="1" applyBorder="1" applyAlignment="1" applyProtection="1">
      <alignment horizontal="center" vertical="center" wrapText="1"/>
    </xf>
    <xf numFmtId="0" fontId="22" fillId="29" borderId="8" xfId="0" applyFont="1" applyFill="1" applyBorder="1" applyAlignment="1" applyProtection="1">
      <alignment horizontal="center" vertical="center" wrapText="1"/>
    </xf>
    <xf numFmtId="0" fontId="22" fillId="29" borderId="0" xfId="0" applyFont="1" applyFill="1" applyBorder="1" applyAlignment="1" applyProtection="1">
      <alignment horizontal="center" vertical="center" wrapText="1"/>
    </xf>
    <xf numFmtId="0" fontId="22" fillId="29" borderId="9" xfId="0" applyFont="1" applyFill="1" applyBorder="1" applyAlignment="1" applyProtection="1">
      <alignment horizontal="center" vertical="center" wrapText="1"/>
    </xf>
    <xf numFmtId="0" fontId="22" fillId="29" borderId="10" xfId="0" applyFont="1" applyFill="1" applyBorder="1" applyAlignment="1" applyProtection="1">
      <alignment horizontal="center" vertical="center" wrapText="1"/>
    </xf>
    <xf numFmtId="0" fontId="22" fillId="29" borderId="11" xfId="0" applyFont="1" applyFill="1" applyBorder="1" applyAlignment="1" applyProtection="1">
      <alignment horizontal="center" vertical="center" wrapText="1"/>
    </xf>
    <xf numFmtId="0" fontId="22" fillId="29" borderId="12" xfId="0" applyFont="1" applyFill="1" applyBorder="1" applyAlignment="1" applyProtection="1">
      <alignment horizontal="center" vertical="center" wrapText="1"/>
    </xf>
    <xf numFmtId="0" fontId="47" fillId="2" borderId="5" xfId="0" applyFont="1" applyFill="1" applyBorder="1" applyAlignment="1" applyProtection="1">
      <alignment horizontal="center" vertical="center" wrapText="1"/>
    </xf>
    <xf numFmtId="0" fontId="7" fillId="2" borderId="6" xfId="0" applyFont="1" applyFill="1" applyBorder="1" applyAlignment="1" applyProtection="1">
      <alignment horizontal="center" vertical="center" wrapText="1"/>
    </xf>
    <xf numFmtId="0" fontId="7" fillId="2" borderId="7"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8" fillId="8" borderId="5" xfId="0" applyFont="1" applyFill="1" applyBorder="1" applyAlignment="1" applyProtection="1">
      <alignment horizontal="right" vertical="center"/>
    </xf>
    <xf numFmtId="0" fontId="8" fillId="8" borderId="6" xfId="0" applyFont="1" applyFill="1" applyBorder="1" applyAlignment="1" applyProtection="1">
      <alignment horizontal="right" vertical="center"/>
    </xf>
    <xf numFmtId="0" fontId="8" fillId="8" borderId="7" xfId="0" applyFont="1" applyFill="1" applyBorder="1" applyAlignment="1" applyProtection="1">
      <alignment horizontal="right" vertical="center"/>
    </xf>
    <xf numFmtId="0" fontId="8" fillId="8" borderId="10" xfId="0" applyFont="1" applyFill="1" applyBorder="1" applyAlignment="1" applyProtection="1">
      <alignment horizontal="right" vertical="center"/>
    </xf>
    <xf numFmtId="0" fontId="8" fillId="8" borderId="11" xfId="0" applyFont="1" applyFill="1" applyBorder="1" applyAlignment="1" applyProtection="1">
      <alignment horizontal="right" vertical="center"/>
    </xf>
    <xf numFmtId="0" fontId="8" fillId="8" borderId="12" xfId="0" applyFont="1" applyFill="1" applyBorder="1" applyAlignment="1" applyProtection="1">
      <alignment horizontal="right" vertical="center"/>
    </xf>
    <xf numFmtId="0" fontId="6" fillId="27" borderId="5" xfId="0" applyFont="1" applyFill="1" applyBorder="1" applyAlignment="1" applyProtection="1">
      <alignment horizontal="right" vertical="center"/>
    </xf>
    <xf numFmtId="0" fontId="6" fillId="7" borderId="6" xfId="0" applyFont="1" applyFill="1" applyBorder="1" applyAlignment="1" applyProtection="1">
      <alignment horizontal="right" vertical="center"/>
    </xf>
    <xf numFmtId="0" fontId="6" fillId="7" borderId="7" xfId="0" applyFont="1" applyFill="1" applyBorder="1" applyAlignment="1" applyProtection="1">
      <alignment horizontal="right" vertical="center"/>
    </xf>
    <xf numFmtId="0" fontId="6" fillId="7" borderId="10" xfId="0" applyFont="1" applyFill="1" applyBorder="1" applyAlignment="1" applyProtection="1">
      <alignment horizontal="right" vertical="center"/>
    </xf>
    <xf numFmtId="0" fontId="6" fillId="7" borderId="11" xfId="0" applyFont="1" applyFill="1" applyBorder="1" applyAlignment="1" applyProtection="1">
      <alignment horizontal="right" vertical="center"/>
    </xf>
    <xf numFmtId="0" fontId="6" fillId="7" borderId="12" xfId="0" applyFont="1" applyFill="1" applyBorder="1" applyAlignment="1" applyProtection="1">
      <alignment horizontal="right" vertical="center"/>
    </xf>
    <xf numFmtId="0" fontId="13" fillId="5" borderId="5" xfId="0" applyFont="1" applyFill="1" applyBorder="1" applyAlignment="1" applyProtection="1">
      <alignment horizontal="right" vertical="center" wrapText="1"/>
    </xf>
    <xf numFmtId="0" fontId="13" fillId="5" borderId="6" xfId="0" applyFont="1" applyFill="1" applyBorder="1" applyAlignment="1" applyProtection="1">
      <alignment horizontal="right" vertical="center" wrapText="1"/>
    </xf>
    <xf numFmtId="0" fontId="13" fillId="5" borderId="10" xfId="0" applyFont="1" applyFill="1" applyBorder="1" applyAlignment="1" applyProtection="1">
      <alignment horizontal="right" vertical="center" wrapText="1"/>
    </xf>
    <xf numFmtId="0" fontId="13" fillId="5" borderId="11" xfId="0" applyFont="1" applyFill="1" applyBorder="1" applyAlignment="1" applyProtection="1">
      <alignment horizontal="right" vertical="center" wrapText="1"/>
    </xf>
    <xf numFmtId="0" fontId="11" fillId="4" borderId="5" xfId="0" applyFont="1" applyFill="1" applyBorder="1" applyAlignment="1" applyProtection="1">
      <alignment horizontal="center" vertical="center"/>
      <protection locked="0"/>
    </xf>
    <xf numFmtId="0" fontId="11" fillId="4" borderId="6" xfId="0" applyFont="1" applyFill="1" applyBorder="1" applyAlignment="1" applyProtection="1">
      <alignment horizontal="center" vertical="center"/>
      <protection locked="0"/>
    </xf>
    <xf numFmtId="0" fontId="11" fillId="4" borderId="7" xfId="0" applyFont="1" applyFill="1" applyBorder="1" applyAlignment="1" applyProtection="1">
      <alignment horizontal="center" vertical="center"/>
      <protection locked="0"/>
    </xf>
    <xf numFmtId="0" fontId="11" fillId="4" borderId="10" xfId="0" applyFont="1" applyFill="1" applyBorder="1" applyAlignment="1" applyProtection="1">
      <alignment horizontal="center" vertical="center"/>
      <protection locked="0"/>
    </xf>
    <xf numFmtId="0" fontId="11" fillId="4" borderId="11"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5" xfId="0" applyFont="1" applyFill="1" applyBorder="1" applyAlignment="1" applyProtection="1">
      <alignment horizontal="right" vertical="center"/>
      <protection locked="0"/>
    </xf>
    <xf numFmtId="0" fontId="11" fillId="4" borderId="6" xfId="0" applyFont="1" applyFill="1" applyBorder="1" applyAlignment="1" applyProtection="1">
      <alignment horizontal="right" vertical="center"/>
      <protection locked="0"/>
    </xf>
    <xf numFmtId="0" fontId="11" fillId="4" borderId="7" xfId="0" applyFont="1" applyFill="1" applyBorder="1" applyAlignment="1" applyProtection="1">
      <alignment horizontal="right" vertical="center"/>
      <protection locked="0"/>
    </xf>
    <xf numFmtId="0" fontId="11" fillId="4" borderId="10" xfId="0" applyFont="1" applyFill="1" applyBorder="1" applyAlignment="1" applyProtection="1">
      <alignment horizontal="right" vertical="center"/>
      <protection locked="0"/>
    </xf>
    <xf numFmtId="0" fontId="11" fillId="4" borderId="11" xfId="0" applyFont="1" applyFill="1" applyBorder="1" applyAlignment="1" applyProtection="1">
      <alignment horizontal="right" vertical="center"/>
      <protection locked="0"/>
    </xf>
    <xf numFmtId="0" fontId="11" fillId="4" borderId="12" xfId="0" applyFont="1" applyFill="1" applyBorder="1" applyAlignment="1" applyProtection="1">
      <alignment horizontal="right" vertical="center"/>
      <protection locked="0"/>
    </xf>
    <xf numFmtId="0" fontId="13" fillId="5" borderId="5" xfId="0" applyFont="1" applyFill="1" applyBorder="1" applyAlignment="1" applyProtection="1">
      <alignment horizontal="center" vertical="center" wrapText="1"/>
    </xf>
    <xf numFmtId="0" fontId="13" fillId="5" borderId="6" xfId="0" applyFont="1" applyFill="1" applyBorder="1" applyAlignment="1" applyProtection="1">
      <alignment horizontal="center" vertical="center" wrapText="1"/>
    </xf>
    <xf numFmtId="0" fontId="13" fillId="5" borderId="7" xfId="0" applyFont="1" applyFill="1" applyBorder="1" applyAlignment="1" applyProtection="1">
      <alignment horizontal="center" vertical="center" wrapText="1"/>
    </xf>
    <xf numFmtId="0" fontId="13" fillId="5" borderId="10" xfId="0" applyFont="1" applyFill="1" applyBorder="1" applyAlignment="1" applyProtection="1">
      <alignment horizontal="center" vertical="center" wrapText="1"/>
    </xf>
    <xf numFmtId="0" fontId="13" fillId="5" borderId="11" xfId="0" applyFont="1" applyFill="1" applyBorder="1" applyAlignment="1" applyProtection="1">
      <alignment horizontal="center" vertical="center" wrapText="1"/>
    </xf>
    <xf numFmtId="0" fontId="13" fillId="5" borderId="12" xfId="0" applyFont="1" applyFill="1" applyBorder="1" applyAlignment="1" applyProtection="1">
      <alignment horizontal="center" vertical="center" wrapText="1"/>
    </xf>
    <xf numFmtId="0" fontId="13" fillId="5" borderId="7" xfId="0" applyFont="1" applyFill="1" applyBorder="1" applyAlignment="1" applyProtection="1">
      <alignment horizontal="right" vertical="center" wrapText="1"/>
    </xf>
    <xf numFmtId="0" fontId="13" fillId="5" borderId="12" xfId="0" applyFont="1" applyFill="1" applyBorder="1" applyAlignment="1" applyProtection="1">
      <alignment horizontal="right" vertical="center" wrapText="1"/>
    </xf>
    <xf numFmtId="0" fontId="14" fillId="2" borderId="5"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7"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0" fontId="14" fillId="2" borderId="11" xfId="0" applyFont="1" applyFill="1" applyBorder="1" applyAlignment="1" applyProtection="1">
      <alignment horizontal="center" vertical="center" wrapText="1"/>
    </xf>
    <xf numFmtId="0" fontId="14" fillId="2" borderId="12" xfId="0" applyFont="1" applyFill="1" applyBorder="1" applyAlignment="1" applyProtection="1">
      <alignment horizontal="center" vertical="center" wrapText="1"/>
    </xf>
    <xf numFmtId="0" fontId="11" fillId="13" borderId="5" xfId="0" applyFont="1" applyFill="1" applyBorder="1" applyAlignment="1" applyProtection="1">
      <alignment horizontal="right" vertical="center"/>
      <protection locked="0"/>
    </xf>
    <xf numFmtId="0" fontId="11" fillId="13" borderId="6" xfId="0" applyFont="1" applyFill="1" applyBorder="1" applyAlignment="1" applyProtection="1">
      <alignment horizontal="right" vertical="center"/>
      <protection locked="0"/>
    </xf>
    <xf numFmtId="0" fontId="11" fillId="13" borderId="7" xfId="0" applyFont="1" applyFill="1" applyBorder="1" applyAlignment="1" applyProtection="1">
      <alignment horizontal="right" vertical="center"/>
      <protection locked="0"/>
    </xf>
    <xf numFmtId="0" fontId="11" fillId="13" borderId="10" xfId="0" applyFont="1" applyFill="1" applyBorder="1" applyAlignment="1" applyProtection="1">
      <alignment horizontal="right" vertical="center"/>
      <protection locked="0"/>
    </xf>
    <xf numFmtId="0" fontId="11" fillId="13" borderId="11" xfId="0" applyFont="1" applyFill="1" applyBorder="1" applyAlignment="1" applyProtection="1">
      <alignment horizontal="right" vertical="center"/>
      <protection locked="0"/>
    </xf>
    <xf numFmtId="0" fontId="11" fillId="13" borderId="12" xfId="0" applyFont="1" applyFill="1" applyBorder="1" applyAlignment="1" applyProtection="1">
      <alignment horizontal="right" vertical="center"/>
      <protection locked="0"/>
    </xf>
    <xf numFmtId="0" fontId="10" fillId="6" borderId="5" xfId="0" applyFont="1" applyFill="1" applyBorder="1" applyAlignment="1" applyProtection="1">
      <alignment horizontal="right" vertical="center" wrapText="1"/>
    </xf>
    <xf numFmtId="0" fontId="10" fillId="6" borderId="6" xfId="0" applyFont="1" applyFill="1" applyBorder="1" applyAlignment="1" applyProtection="1">
      <alignment horizontal="right" vertical="center" wrapText="1"/>
    </xf>
    <xf numFmtId="0" fontId="10" fillId="6" borderId="7" xfId="0" applyFont="1" applyFill="1" applyBorder="1" applyAlignment="1" applyProtection="1">
      <alignment horizontal="right" vertical="center" wrapText="1"/>
    </xf>
    <xf numFmtId="0" fontId="10" fillId="6" borderId="10" xfId="0" applyFont="1" applyFill="1" applyBorder="1" applyAlignment="1" applyProtection="1">
      <alignment horizontal="right" vertical="center" wrapText="1"/>
    </xf>
    <xf numFmtId="0" fontId="10" fillId="6" borderId="11" xfId="0" applyFont="1" applyFill="1" applyBorder="1" applyAlignment="1" applyProtection="1">
      <alignment horizontal="right" vertical="center" wrapText="1"/>
    </xf>
    <xf numFmtId="0" fontId="10" fillId="6" borderId="12" xfId="0" applyFont="1" applyFill="1" applyBorder="1" applyAlignment="1" applyProtection="1">
      <alignment horizontal="right" vertical="center" wrapText="1"/>
    </xf>
    <xf numFmtId="0" fontId="13" fillId="5" borderId="5" xfId="0" applyFont="1" applyFill="1" applyBorder="1" applyAlignment="1" applyProtection="1">
      <alignment horizontal="right" vertical="center"/>
    </xf>
    <xf numFmtId="0" fontId="13" fillId="5" borderId="6" xfId="0" applyFont="1" applyFill="1" applyBorder="1" applyAlignment="1" applyProtection="1">
      <alignment horizontal="right" vertical="center"/>
    </xf>
    <xf numFmtId="0" fontId="13" fillId="5" borderId="10" xfId="0" applyFont="1" applyFill="1" applyBorder="1" applyAlignment="1" applyProtection="1">
      <alignment horizontal="right" vertical="center"/>
    </xf>
    <xf numFmtId="0" fontId="13" fillId="5" borderId="11" xfId="0" applyFont="1" applyFill="1" applyBorder="1" applyAlignment="1" applyProtection="1">
      <alignment horizontal="right" vertical="center"/>
    </xf>
    <xf numFmtId="0" fontId="6" fillId="13" borderId="5" xfId="0" applyFont="1" applyFill="1" applyBorder="1" applyAlignment="1" applyProtection="1">
      <alignment horizontal="center" vertical="center"/>
      <protection locked="0"/>
    </xf>
    <xf numFmtId="0" fontId="6" fillId="13" borderId="6" xfId="0" applyFont="1" applyFill="1" applyBorder="1" applyAlignment="1" applyProtection="1">
      <alignment horizontal="center" vertical="center"/>
      <protection locked="0"/>
    </xf>
    <xf numFmtId="0" fontId="6" fillId="13" borderId="7" xfId="0" applyFont="1" applyFill="1" applyBorder="1" applyAlignment="1" applyProtection="1">
      <alignment horizontal="center" vertical="center"/>
      <protection locked="0"/>
    </xf>
    <xf numFmtId="0" fontId="6" fillId="13" borderId="10" xfId="0" applyFont="1" applyFill="1" applyBorder="1" applyAlignment="1" applyProtection="1">
      <alignment horizontal="center" vertical="center"/>
      <protection locked="0"/>
    </xf>
    <xf numFmtId="0" fontId="6" fillId="13" borderId="11" xfId="0" applyFont="1" applyFill="1" applyBorder="1" applyAlignment="1" applyProtection="1">
      <alignment horizontal="center" vertical="center"/>
      <protection locked="0"/>
    </xf>
    <xf numFmtId="0" fontId="6" fillId="13" borderId="12" xfId="0" applyFont="1" applyFill="1" applyBorder="1" applyAlignment="1" applyProtection="1">
      <alignment horizontal="center" vertical="center"/>
      <protection locked="0"/>
    </xf>
    <xf numFmtId="0" fontId="13" fillId="5" borderId="7" xfId="0" applyFont="1" applyFill="1" applyBorder="1" applyAlignment="1" applyProtection="1">
      <alignment horizontal="right" vertical="center"/>
    </xf>
    <xf numFmtId="0" fontId="13" fillId="5" borderId="12" xfId="0" applyFont="1" applyFill="1" applyBorder="1" applyAlignment="1" applyProtection="1">
      <alignment horizontal="right" vertical="center"/>
    </xf>
    <xf numFmtId="0" fontId="10" fillId="13" borderId="5" xfId="0" applyFont="1" applyFill="1" applyBorder="1" applyAlignment="1" applyProtection="1">
      <alignment horizontal="right" vertical="center"/>
      <protection locked="0"/>
    </xf>
    <xf numFmtId="0" fontId="10" fillId="13" borderId="6" xfId="0" applyFont="1" applyFill="1" applyBorder="1" applyAlignment="1" applyProtection="1">
      <alignment horizontal="right" vertical="center"/>
      <protection locked="0"/>
    </xf>
    <xf numFmtId="0" fontId="10" fillId="13" borderId="7" xfId="0" applyFont="1" applyFill="1" applyBorder="1" applyAlignment="1" applyProtection="1">
      <alignment horizontal="right" vertical="center"/>
      <protection locked="0"/>
    </xf>
    <xf numFmtId="0" fontId="10" fillId="13" borderId="10" xfId="0" applyFont="1" applyFill="1" applyBorder="1" applyAlignment="1" applyProtection="1">
      <alignment horizontal="right" vertical="center"/>
      <protection locked="0"/>
    </xf>
    <xf numFmtId="0" fontId="10" fillId="13" borderId="11" xfId="0" applyFont="1" applyFill="1" applyBorder="1" applyAlignment="1" applyProtection="1">
      <alignment horizontal="right" vertical="center"/>
      <protection locked="0"/>
    </xf>
    <xf numFmtId="0" fontId="10" fillId="13" borderId="12" xfId="0" applyFont="1" applyFill="1" applyBorder="1" applyAlignment="1" applyProtection="1">
      <alignment horizontal="right" vertical="center"/>
      <protection locked="0"/>
    </xf>
    <xf numFmtId="0" fontId="23" fillId="9" borderId="0" xfId="0" applyFont="1" applyFill="1" applyBorder="1" applyAlignment="1" applyProtection="1">
      <alignment horizontal="left" vertical="top" wrapText="1"/>
    </xf>
    <xf numFmtId="0" fontId="41" fillId="26" borderId="5" xfId="0" applyFont="1" applyFill="1" applyBorder="1" applyAlignment="1" applyProtection="1">
      <alignment horizontal="center" vertical="center"/>
    </xf>
    <xf numFmtId="0" fontId="41" fillId="26" borderId="6" xfId="0" applyFont="1" applyFill="1" applyBorder="1" applyAlignment="1" applyProtection="1">
      <alignment horizontal="center" vertical="center"/>
    </xf>
    <xf numFmtId="0" fontId="41" fillId="26" borderId="7" xfId="0" applyFont="1" applyFill="1" applyBorder="1" applyAlignment="1" applyProtection="1">
      <alignment horizontal="center" vertical="center"/>
    </xf>
    <xf numFmtId="0" fontId="41" fillId="26" borderId="10" xfId="0" applyFont="1" applyFill="1" applyBorder="1" applyAlignment="1" applyProtection="1">
      <alignment horizontal="center" vertical="center"/>
    </xf>
    <xf numFmtId="0" fontId="41" fillId="26" borderId="11" xfId="0" applyFont="1" applyFill="1" applyBorder="1" applyAlignment="1" applyProtection="1">
      <alignment horizontal="center" vertical="center"/>
    </xf>
    <xf numFmtId="0" fontId="41" fillId="26" borderId="12" xfId="0" applyFont="1" applyFill="1" applyBorder="1" applyAlignment="1" applyProtection="1">
      <alignment horizontal="center" vertical="center"/>
    </xf>
    <xf numFmtId="0" fontId="13" fillId="8" borderId="19" xfId="0" applyFont="1" applyFill="1" applyBorder="1" applyAlignment="1" applyProtection="1">
      <alignment horizontal="right" vertical="center"/>
    </xf>
    <xf numFmtId="0" fontId="13" fillId="8" borderId="20" xfId="0" applyFont="1" applyFill="1" applyBorder="1" applyAlignment="1" applyProtection="1">
      <alignment horizontal="right" vertical="center"/>
    </xf>
    <xf numFmtId="0" fontId="13" fillId="8" borderId="21" xfId="0" applyFont="1" applyFill="1" applyBorder="1" applyAlignment="1" applyProtection="1">
      <alignment horizontal="right" vertical="center"/>
    </xf>
    <xf numFmtId="0" fontId="13" fillId="8" borderId="22" xfId="0" applyFont="1" applyFill="1" applyBorder="1" applyAlignment="1" applyProtection="1">
      <alignment horizontal="right" vertical="center"/>
    </xf>
    <xf numFmtId="0" fontId="6" fillId="7" borderId="5" xfId="0" applyFont="1" applyFill="1" applyBorder="1" applyAlignment="1" applyProtection="1">
      <alignment horizontal="right"/>
    </xf>
    <xf numFmtId="0" fontId="6" fillId="7" borderId="6" xfId="0" applyFont="1" applyFill="1" applyBorder="1" applyAlignment="1" applyProtection="1">
      <alignment horizontal="right"/>
    </xf>
    <xf numFmtId="0" fontId="6" fillId="7" borderId="7" xfId="0" applyFont="1" applyFill="1" applyBorder="1" applyAlignment="1" applyProtection="1">
      <alignment horizontal="right"/>
    </xf>
    <xf numFmtId="0" fontId="6" fillId="7" borderId="10" xfId="0" applyFont="1" applyFill="1" applyBorder="1" applyAlignment="1" applyProtection="1">
      <alignment horizontal="right"/>
    </xf>
    <xf numFmtId="0" fontId="6" fillId="7" borderId="11" xfId="0" applyFont="1" applyFill="1" applyBorder="1" applyAlignment="1" applyProtection="1">
      <alignment horizontal="right"/>
    </xf>
    <xf numFmtId="0" fontId="6" fillId="7" borderId="12" xfId="0" applyFont="1" applyFill="1" applyBorder="1" applyAlignment="1" applyProtection="1">
      <alignment horizontal="right"/>
    </xf>
    <xf numFmtId="0" fontId="23" fillId="9" borderId="0" xfId="0" applyFont="1" applyFill="1" applyBorder="1" applyAlignment="1" applyProtection="1">
      <alignment horizontal="left" vertical="top"/>
    </xf>
    <xf numFmtId="0" fontId="0" fillId="0" borderId="0" xfId="0" applyAlignment="1">
      <alignment horizontal="center"/>
    </xf>
    <xf numFmtId="0" fontId="0" fillId="0" borderId="0" xfId="0" applyAlignment="1">
      <alignment horizontal="center" vertical="center"/>
    </xf>
    <xf numFmtId="0" fontId="32" fillId="6" borderId="83" xfId="0" applyFont="1" applyFill="1" applyBorder="1" applyAlignment="1" applyProtection="1">
      <alignment horizontal="right" vertical="center"/>
      <protection locked="0"/>
    </xf>
    <xf numFmtId="0" fontId="32" fillId="6" borderId="84" xfId="0" applyFont="1" applyFill="1" applyBorder="1" applyAlignment="1" applyProtection="1">
      <alignment horizontal="right" vertical="center"/>
      <protection locked="0"/>
    </xf>
    <xf numFmtId="0" fontId="32" fillId="6" borderId="85" xfId="0" applyFont="1" applyFill="1" applyBorder="1" applyAlignment="1" applyProtection="1">
      <alignment horizontal="right" vertical="center"/>
      <protection locked="0"/>
    </xf>
    <xf numFmtId="0" fontId="32" fillId="6" borderId="86" xfId="0" applyFont="1" applyFill="1" applyBorder="1" applyAlignment="1" applyProtection="1">
      <alignment horizontal="right" vertical="center"/>
      <protection locked="0"/>
    </xf>
    <xf numFmtId="0" fontId="32" fillId="6" borderId="87" xfId="0" applyFont="1" applyFill="1" applyBorder="1" applyAlignment="1" applyProtection="1">
      <alignment horizontal="right" vertical="center"/>
      <protection locked="0"/>
    </xf>
    <xf numFmtId="0" fontId="32" fillId="6" borderId="88" xfId="0" applyFont="1" applyFill="1" applyBorder="1" applyAlignment="1" applyProtection="1">
      <alignment horizontal="right" vertical="center"/>
      <protection locked="0"/>
    </xf>
    <xf numFmtId="0" fontId="13" fillId="5" borderId="73" xfId="0" applyFont="1" applyFill="1" applyBorder="1" applyAlignment="1" applyProtection="1">
      <alignment horizontal="center" vertical="center" wrapText="1"/>
    </xf>
    <xf numFmtId="0" fontId="13" fillId="5" borderId="74" xfId="0" applyFont="1" applyFill="1" applyBorder="1" applyAlignment="1" applyProtection="1">
      <alignment horizontal="center" vertical="center" wrapText="1"/>
    </xf>
    <xf numFmtId="0" fontId="13" fillId="5" borderId="75" xfId="0" applyFont="1" applyFill="1" applyBorder="1" applyAlignment="1" applyProtection="1">
      <alignment horizontal="center" vertical="center" wrapText="1"/>
    </xf>
    <xf numFmtId="0" fontId="13" fillId="5" borderId="76" xfId="0" applyFont="1" applyFill="1" applyBorder="1" applyAlignment="1" applyProtection="1">
      <alignment horizontal="center" vertical="center" wrapText="1"/>
    </xf>
    <xf numFmtId="0" fontId="13" fillId="5" borderId="77" xfId="0" applyFont="1" applyFill="1" applyBorder="1" applyAlignment="1" applyProtection="1">
      <alignment horizontal="center" vertical="center" wrapText="1"/>
    </xf>
    <xf numFmtId="0" fontId="13" fillId="5" borderId="78" xfId="0" applyFont="1" applyFill="1" applyBorder="1" applyAlignment="1" applyProtection="1">
      <alignment horizontal="center" vertical="center" wrapText="1"/>
    </xf>
    <xf numFmtId="0" fontId="33" fillId="6" borderId="73" xfId="0" applyFont="1" applyFill="1" applyBorder="1" applyAlignment="1" applyProtection="1">
      <alignment horizontal="center" vertical="center"/>
    </xf>
    <xf numFmtId="0" fontId="33" fillId="6" borderId="74" xfId="0" applyFont="1" applyFill="1" applyBorder="1" applyAlignment="1" applyProtection="1">
      <alignment horizontal="center" vertical="center"/>
    </xf>
    <xf numFmtId="0" fontId="33" fillId="6" borderId="75" xfId="0" applyFont="1" applyFill="1" applyBorder="1" applyAlignment="1" applyProtection="1">
      <alignment horizontal="center" vertical="center"/>
    </xf>
    <xf numFmtId="0" fontId="33" fillId="6" borderId="76" xfId="0" applyFont="1" applyFill="1" applyBorder="1" applyAlignment="1" applyProtection="1">
      <alignment horizontal="center" vertical="center"/>
    </xf>
    <xf numFmtId="0" fontId="33" fillId="6" borderId="77" xfId="0" applyFont="1" applyFill="1" applyBorder="1" applyAlignment="1" applyProtection="1">
      <alignment horizontal="center" vertical="center"/>
    </xf>
    <xf numFmtId="0" fontId="33" fillId="6" borderId="78" xfId="0" applyFont="1" applyFill="1" applyBorder="1" applyAlignment="1" applyProtection="1">
      <alignment horizontal="center" vertical="center"/>
    </xf>
    <xf numFmtId="0" fontId="13" fillId="5" borderId="73" xfId="0" applyFont="1" applyFill="1" applyBorder="1" applyAlignment="1" applyProtection="1">
      <alignment horizontal="right" vertical="center" wrapText="1"/>
    </xf>
    <xf numFmtId="0" fontId="13" fillId="5" borderId="74" xfId="0" applyFont="1" applyFill="1" applyBorder="1" applyAlignment="1" applyProtection="1">
      <alignment horizontal="right" vertical="center" wrapText="1"/>
    </xf>
    <xf numFmtId="0" fontId="13" fillId="5" borderId="80" xfId="0" applyFont="1" applyFill="1" applyBorder="1" applyAlignment="1" applyProtection="1">
      <alignment horizontal="right" vertical="center" wrapText="1"/>
    </xf>
    <xf numFmtId="0" fontId="13" fillId="5" borderId="76" xfId="0" applyFont="1" applyFill="1" applyBorder="1" applyAlignment="1" applyProtection="1">
      <alignment horizontal="right" vertical="center" wrapText="1"/>
    </xf>
    <xf numFmtId="0" fontId="13" fillId="5" borderId="77" xfId="0" applyFont="1" applyFill="1" applyBorder="1" applyAlignment="1" applyProtection="1">
      <alignment horizontal="right" vertical="center" wrapText="1"/>
    </xf>
    <xf numFmtId="0" fontId="13" fillId="5" borderId="82" xfId="0" applyFont="1" applyFill="1" applyBorder="1" applyAlignment="1" applyProtection="1">
      <alignment horizontal="right" vertical="center" wrapText="1"/>
    </xf>
    <xf numFmtId="0" fontId="33" fillId="6" borderId="79" xfId="0" applyFont="1" applyFill="1" applyBorder="1" applyAlignment="1" applyProtection="1">
      <alignment horizontal="center" vertical="center"/>
    </xf>
    <xf numFmtId="0" fontId="33" fillId="6" borderId="81" xfId="0" applyFont="1" applyFill="1" applyBorder="1" applyAlignment="1" applyProtection="1">
      <alignment horizontal="center" vertical="center"/>
    </xf>
    <xf numFmtId="3" fontId="10" fillId="13" borderId="5" xfId="0" applyNumberFormat="1" applyFont="1" applyFill="1" applyBorder="1" applyAlignment="1" applyProtection="1">
      <alignment horizontal="right" vertical="center"/>
      <protection locked="0"/>
    </xf>
    <xf numFmtId="0" fontId="23" fillId="9" borderId="6" xfId="0" applyFont="1" applyFill="1" applyBorder="1" applyAlignment="1" applyProtection="1">
      <alignment horizontal="left" vertical="top"/>
    </xf>
    <xf numFmtId="0" fontId="8" fillId="5" borderId="5" xfId="0" applyFont="1" applyFill="1" applyBorder="1" applyAlignment="1" applyProtection="1">
      <alignment horizontal="right" vertical="center" wrapText="1"/>
    </xf>
    <xf numFmtId="0" fontId="8" fillId="5" borderId="6" xfId="0" applyFont="1" applyFill="1" applyBorder="1" applyAlignment="1" applyProtection="1">
      <alignment horizontal="right" vertical="center" wrapText="1"/>
    </xf>
    <xf numFmtId="0" fontId="8" fillId="5" borderId="7" xfId="0" applyFont="1" applyFill="1" applyBorder="1" applyAlignment="1" applyProtection="1">
      <alignment horizontal="right" vertical="center" wrapText="1"/>
    </xf>
    <xf numFmtId="0" fontId="8" fillId="5" borderId="10" xfId="0" applyFont="1" applyFill="1" applyBorder="1" applyAlignment="1" applyProtection="1">
      <alignment horizontal="right" vertical="center" wrapText="1"/>
    </xf>
    <xf numFmtId="0" fontId="8" fillId="5" borderId="11" xfId="0" applyFont="1" applyFill="1" applyBorder="1" applyAlignment="1" applyProtection="1">
      <alignment horizontal="right" vertical="center" wrapText="1"/>
    </xf>
    <xf numFmtId="0" fontId="8" fillId="5" borderId="12" xfId="0" applyFont="1" applyFill="1" applyBorder="1" applyAlignment="1" applyProtection="1">
      <alignment horizontal="right" vertical="center" wrapText="1"/>
    </xf>
    <xf numFmtId="0" fontId="40" fillId="4" borderId="83" xfId="0" applyFont="1" applyFill="1" applyBorder="1" applyAlignment="1" applyProtection="1">
      <alignment horizontal="right" vertical="center"/>
      <protection locked="0"/>
    </xf>
    <xf numFmtId="0" fontId="40" fillId="4" borderId="84" xfId="0" applyFont="1" applyFill="1" applyBorder="1" applyAlignment="1" applyProtection="1">
      <alignment horizontal="right" vertical="center"/>
      <protection locked="0"/>
    </xf>
    <xf numFmtId="0" fontId="40" fillId="4" borderId="85" xfId="0" applyFont="1" applyFill="1" applyBorder="1" applyAlignment="1" applyProtection="1">
      <alignment horizontal="right" vertical="center"/>
      <protection locked="0"/>
    </xf>
    <xf numFmtId="0" fontId="40" fillId="4" borderId="86" xfId="0" applyFont="1" applyFill="1" applyBorder="1" applyAlignment="1" applyProtection="1">
      <alignment horizontal="right" vertical="center"/>
      <protection locked="0"/>
    </xf>
    <xf numFmtId="0" fontId="40" fillId="4" borderId="87" xfId="0" applyFont="1" applyFill="1" applyBorder="1" applyAlignment="1" applyProtection="1">
      <alignment horizontal="right" vertical="center"/>
      <protection locked="0"/>
    </xf>
    <xf numFmtId="0" fontId="40" fillId="4" borderId="88" xfId="0" applyFont="1" applyFill="1" applyBorder="1" applyAlignment="1" applyProtection="1">
      <alignment horizontal="right" vertical="center"/>
      <protection locked="0"/>
    </xf>
    <xf numFmtId="0" fontId="6" fillId="4" borderId="79" xfId="0" applyFont="1" applyFill="1" applyBorder="1" applyAlignment="1" applyProtection="1">
      <alignment horizontal="center" vertical="center"/>
      <protection locked="0"/>
    </xf>
    <xf numFmtId="0" fontId="6" fillId="4" borderId="74" xfId="0" applyFont="1" applyFill="1" applyBorder="1" applyAlignment="1" applyProtection="1">
      <alignment horizontal="center" vertical="center"/>
      <protection locked="0"/>
    </xf>
    <xf numFmtId="0" fontId="6" fillId="4" borderId="75" xfId="0" applyFont="1" applyFill="1" applyBorder="1" applyAlignment="1" applyProtection="1">
      <alignment horizontal="center" vertical="center"/>
      <protection locked="0"/>
    </xf>
    <xf numFmtId="0" fontId="6" fillId="4" borderId="81" xfId="0" applyFont="1" applyFill="1" applyBorder="1" applyAlignment="1" applyProtection="1">
      <alignment horizontal="center" vertical="center"/>
      <protection locked="0"/>
    </xf>
    <xf numFmtId="0" fontId="6" fillId="4" borderId="77" xfId="0" applyFont="1" applyFill="1" applyBorder="1" applyAlignment="1" applyProtection="1">
      <alignment horizontal="center" vertical="center"/>
      <protection locked="0"/>
    </xf>
    <xf numFmtId="0" fontId="6" fillId="4" borderId="78" xfId="0" applyFont="1" applyFill="1" applyBorder="1" applyAlignment="1" applyProtection="1">
      <alignment horizontal="center" vertical="center"/>
      <protection locked="0"/>
    </xf>
    <xf numFmtId="0" fontId="48" fillId="4" borderId="0" xfId="0" applyFont="1" applyFill="1" applyAlignment="1">
      <alignment horizontal="left" wrapText="1"/>
    </xf>
    <xf numFmtId="0" fontId="48" fillId="4" borderId="0" xfId="0" applyFont="1" applyFill="1" applyAlignment="1" applyProtection="1">
      <alignment horizontal="left" wrapText="1"/>
    </xf>
    <xf numFmtId="0" fontId="0" fillId="7" borderId="37" xfId="0" applyFont="1" applyFill="1" applyBorder="1" applyAlignment="1" applyProtection="1">
      <alignment horizontal="center"/>
    </xf>
    <xf numFmtId="0" fontId="0" fillId="13" borderId="37" xfId="0" applyFont="1" applyFill="1" applyBorder="1" applyAlignment="1" applyProtection="1">
      <alignment horizontal="center"/>
      <protection locked="0"/>
    </xf>
    <xf numFmtId="0" fontId="15" fillId="31" borderId="37" xfId="0" applyFont="1" applyFill="1" applyBorder="1" applyAlignment="1" applyProtection="1">
      <alignment horizontal="center"/>
    </xf>
    <xf numFmtId="0" fontId="1" fillId="11" borderId="66" xfId="0" applyFont="1" applyFill="1" applyBorder="1" applyAlignment="1" applyProtection="1">
      <alignment horizontal="right"/>
    </xf>
    <xf numFmtId="0" fontId="1" fillId="11" borderId="67" xfId="0" applyFont="1" applyFill="1" applyBorder="1" applyAlignment="1" applyProtection="1">
      <alignment horizontal="right"/>
    </xf>
    <xf numFmtId="0" fontId="1" fillId="11" borderId="68" xfId="0" applyFont="1" applyFill="1" applyBorder="1" applyAlignment="1" applyProtection="1">
      <alignment horizontal="right"/>
    </xf>
    <xf numFmtId="1" fontId="0" fillId="7" borderId="52" xfId="0" applyNumberFormat="1" applyFont="1" applyFill="1" applyBorder="1" applyAlignment="1" applyProtection="1">
      <alignment horizontal="right" indent="1"/>
    </xf>
    <xf numFmtId="1" fontId="0" fillId="7" borderId="71" xfId="0" applyNumberFormat="1" applyFont="1" applyFill="1" applyBorder="1" applyAlignment="1" applyProtection="1">
      <alignment horizontal="right" indent="1"/>
    </xf>
    <xf numFmtId="0" fontId="28" fillId="2" borderId="54" xfId="0" applyFont="1" applyFill="1" applyBorder="1" applyAlignment="1" applyProtection="1">
      <alignment horizontal="center" vertical="center"/>
    </xf>
    <xf numFmtId="0" fontId="28" fillId="2" borderId="55"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28" fillId="2" borderId="57"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0" fillId="7" borderId="38" xfId="0" applyFont="1" applyFill="1" applyBorder="1" applyAlignment="1" applyProtection="1">
      <alignment horizontal="center"/>
    </xf>
    <xf numFmtId="0" fontId="0" fillId="7" borderId="40" xfId="0" applyFont="1" applyFill="1" applyBorder="1" applyAlignment="1" applyProtection="1">
      <alignment horizontal="center"/>
    </xf>
    <xf numFmtId="0" fontId="0" fillId="0" borderId="13" xfId="0" applyBorder="1" applyAlignment="1">
      <alignment horizontal="center"/>
    </xf>
    <xf numFmtId="0" fontId="0" fillId="0" borderId="16" xfId="0" applyBorder="1" applyAlignment="1">
      <alignment horizontal="center"/>
    </xf>
    <xf numFmtId="0" fontId="0" fillId="0" borderId="14"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13" borderId="38" xfId="0" applyFill="1" applyBorder="1" applyAlignment="1">
      <alignment horizontal="center" vertical="center" wrapText="1"/>
    </xf>
    <xf numFmtId="0" fontId="0" fillId="13" borderId="39" xfId="0" applyFill="1" applyBorder="1" applyAlignment="1">
      <alignment horizontal="center" vertical="center" wrapText="1"/>
    </xf>
    <xf numFmtId="0" fontId="0" fillId="13" borderId="40" xfId="0" applyFill="1" applyBorder="1" applyAlignment="1">
      <alignment horizontal="center" vertical="center" wrapText="1"/>
    </xf>
    <xf numFmtId="0" fontId="25" fillId="2" borderId="5" xfId="0" applyFont="1" applyFill="1" applyBorder="1" applyAlignment="1">
      <alignment horizontal="center" vertical="center"/>
    </xf>
    <xf numFmtId="0" fontId="25" fillId="2" borderId="6" xfId="0" applyFont="1" applyFill="1" applyBorder="1" applyAlignment="1">
      <alignment horizontal="center" vertical="center"/>
    </xf>
    <xf numFmtId="0" fontId="25" fillId="2" borderId="7" xfId="0" applyFont="1" applyFill="1" applyBorder="1" applyAlignment="1">
      <alignment horizontal="center" vertical="center"/>
    </xf>
    <xf numFmtId="0" fontId="25" fillId="2" borderId="8" xfId="0" applyFont="1" applyFill="1" applyBorder="1" applyAlignment="1">
      <alignment horizontal="center" vertical="center"/>
    </xf>
    <xf numFmtId="0" fontId="25" fillId="2" borderId="0" xfId="0" applyFont="1" applyFill="1" applyBorder="1" applyAlignment="1">
      <alignment horizontal="center" vertical="center"/>
    </xf>
    <xf numFmtId="0" fontId="25" fillId="2" borderId="9" xfId="0" applyFont="1" applyFill="1" applyBorder="1" applyAlignment="1">
      <alignment horizontal="center" vertical="center"/>
    </xf>
    <xf numFmtId="0" fontId="0" fillId="32" borderId="38" xfId="0" applyFill="1" applyBorder="1" applyAlignment="1">
      <alignment horizontal="center" vertical="center" wrapText="1"/>
    </xf>
    <xf numFmtId="0" fontId="0" fillId="32" borderId="40" xfId="0" applyFill="1" applyBorder="1" applyAlignment="1">
      <alignment horizontal="center" vertical="center" wrapText="1"/>
    </xf>
    <xf numFmtId="0" fontId="25" fillId="2" borderId="41" xfId="0" applyFont="1" applyFill="1" applyBorder="1" applyAlignment="1">
      <alignment horizontal="center" vertical="center"/>
    </xf>
    <xf numFmtId="0" fontId="25" fillId="2" borderId="42" xfId="0" applyFont="1" applyFill="1" applyBorder="1" applyAlignment="1">
      <alignment horizontal="center" vertical="center"/>
    </xf>
    <xf numFmtId="0" fontId="25" fillId="2" borderId="43" xfId="0" applyFont="1" applyFill="1" applyBorder="1" applyAlignment="1">
      <alignment horizontal="center" vertical="center"/>
    </xf>
    <xf numFmtId="0" fontId="25" fillId="2" borderId="44" xfId="0" applyFont="1" applyFill="1" applyBorder="1" applyAlignment="1">
      <alignment horizontal="center" vertical="center"/>
    </xf>
    <xf numFmtId="0" fontId="25" fillId="2" borderId="45" xfId="0" applyFont="1" applyFill="1" applyBorder="1" applyAlignment="1">
      <alignment horizontal="center" vertical="center"/>
    </xf>
    <xf numFmtId="0" fontId="24" fillId="10" borderId="2" xfId="0" applyFont="1" applyFill="1" applyBorder="1" applyAlignment="1">
      <alignment horizontal="right"/>
    </xf>
    <xf numFmtId="0" fontId="24" fillId="10" borderId="4" xfId="0" applyFont="1" applyFill="1" applyBorder="1" applyAlignment="1">
      <alignment horizontal="right"/>
    </xf>
    <xf numFmtId="0" fontId="24" fillId="10" borderId="5" xfId="0" applyFont="1" applyFill="1" applyBorder="1" applyAlignment="1">
      <alignment horizontal="center"/>
    </xf>
    <xf numFmtId="0" fontId="24" fillId="10" borderId="6" xfId="0" applyFont="1" applyFill="1" applyBorder="1" applyAlignment="1">
      <alignment horizontal="center"/>
    </xf>
    <xf numFmtId="0" fontId="24" fillId="10" borderId="7" xfId="0" applyFont="1" applyFill="1" applyBorder="1" applyAlignment="1">
      <alignment horizontal="center"/>
    </xf>
    <xf numFmtId="0" fontId="24" fillId="10" borderId="0" xfId="0" applyFont="1" applyFill="1" applyBorder="1" applyAlignment="1">
      <alignment horizontal="center" vertical="center" wrapText="1"/>
    </xf>
    <xf numFmtId="0" fontId="24" fillId="10" borderId="35" xfId="0" applyFont="1" applyFill="1" applyBorder="1" applyAlignment="1">
      <alignment horizontal="center" vertical="center" wrapText="1"/>
    </xf>
    <xf numFmtId="0" fontId="15" fillId="10" borderId="63" xfId="0" applyFont="1" applyFill="1" applyBorder="1" applyAlignment="1">
      <alignment horizontal="center"/>
    </xf>
    <xf numFmtId="0" fontId="15" fillId="10" borderId="64" xfId="0" applyFont="1" applyFill="1" applyBorder="1" applyAlignment="1">
      <alignment horizontal="center"/>
    </xf>
    <xf numFmtId="0" fontId="48" fillId="23" borderId="0" xfId="0" applyFont="1" applyFill="1" applyAlignment="1">
      <alignment horizontal="left" wrapText="1"/>
    </xf>
    <xf numFmtId="0" fontId="0" fillId="13" borderId="37" xfId="0" applyFill="1" applyBorder="1" applyAlignment="1">
      <alignment horizontal="center" vertical="center" wrapText="1"/>
    </xf>
    <xf numFmtId="0" fontId="21" fillId="13" borderId="37" xfId="0" applyFont="1" applyFill="1" applyBorder="1" applyAlignment="1">
      <alignment horizontal="center" vertical="center" wrapText="1" readingOrder="1"/>
    </xf>
    <xf numFmtId="0" fontId="21" fillId="32" borderId="38" xfId="0" applyFont="1" applyFill="1" applyBorder="1" applyAlignment="1">
      <alignment horizontal="center" vertical="center" wrapText="1" readingOrder="1"/>
    </xf>
    <xf numFmtId="0" fontId="21" fillId="32" borderId="39" xfId="0" applyFont="1" applyFill="1" applyBorder="1" applyAlignment="1">
      <alignment horizontal="center" vertical="center" wrapText="1" readingOrder="1"/>
    </xf>
    <xf numFmtId="0" fontId="21" fillId="32" borderId="40" xfId="0" applyFont="1" applyFill="1" applyBorder="1" applyAlignment="1">
      <alignment horizontal="center" vertical="center" wrapText="1" readingOrder="1"/>
    </xf>
    <xf numFmtId="0" fontId="0" fillId="6" borderId="38" xfId="0" applyFill="1" applyBorder="1" applyAlignment="1">
      <alignment horizontal="center" vertical="center" wrapText="1"/>
    </xf>
    <xf numFmtId="0" fontId="0" fillId="6" borderId="40" xfId="0" applyFill="1" applyBorder="1" applyAlignment="1">
      <alignment horizontal="center" vertical="center" wrapText="1"/>
    </xf>
    <xf numFmtId="0" fontId="0" fillId="6" borderId="37" xfId="0" applyFill="1" applyBorder="1" applyAlignment="1">
      <alignment horizontal="center" vertical="center" wrapText="1"/>
    </xf>
    <xf numFmtId="0" fontId="26" fillId="6" borderId="37" xfId="0" applyFont="1" applyFill="1" applyBorder="1" applyAlignment="1">
      <alignment horizontal="center" vertical="center" wrapText="1" readingOrder="1"/>
    </xf>
    <xf numFmtId="0" fontId="26" fillId="6" borderId="38" xfId="0" applyFont="1" applyFill="1" applyBorder="1" applyAlignment="1">
      <alignment horizontal="center" vertical="center" wrapText="1" readingOrder="1"/>
    </xf>
    <xf numFmtId="0" fontId="26" fillId="6" borderId="39" xfId="0" applyFont="1" applyFill="1" applyBorder="1" applyAlignment="1">
      <alignment horizontal="center" vertical="center" wrapText="1" readingOrder="1"/>
    </xf>
    <xf numFmtId="0" fontId="26" fillId="6" borderId="40" xfId="0" applyFont="1" applyFill="1" applyBorder="1" applyAlignment="1">
      <alignment horizontal="center" vertical="center" wrapText="1" readingOrder="1"/>
    </xf>
    <xf numFmtId="0" fontId="0" fillId="32" borderId="39" xfId="0" applyFill="1" applyBorder="1" applyAlignment="1">
      <alignment horizontal="center" vertical="center" wrapText="1"/>
    </xf>
    <xf numFmtId="0" fontId="4" fillId="4" borderId="13" xfId="0" applyFont="1" applyFill="1" applyBorder="1" applyAlignment="1">
      <alignment horizontal="center"/>
    </xf>
    <xf numFmtId="0" fontId="4" fillId="4" borderId="14" xfId="0" applyFont="1" applyFill="1" applyBorder="1" applyAlignment="1">
      <alignment horizontal="center"/>
    </xf>
    <xf numFmtId="0" fontId="14" fillId="4" borderId="18" xfId="0" applyFont="1" applyFill="1" applyBorder="1" applyAlignment="1">
      <alignment horizontal="center"/>
    </xf>
    <xf numFmtId="0" fontId="4" fillId="4" borderId="0" xfId="0" applyFont="1" applyFill="1" applyAlignment="1">
      <alignment horizontal="right"/>
    </xf>
    <xf numFmtId="0" fontId="48" fillId="0" borderId="0" xfId="0" applyFont="1" applyAlignment="1">
      <alignment horizontal="left" wrapText="1"/>
    </xf>
    <xf numFmtId="2" fontId="0" fillId="7" borderId="51" xfId="0" applyNumberFormat="1" applyFont="1" applyFill="1" applyBorder="1" applyAlignment="1" applyProtection="1">
      <alignment horizontal="center"/>
    </xf>
    <xf numFmtId="2" fontId="0" fillId="7" borderId="70" xfId="0" applyNumberFormat="1" applyFont="1" applyFill="1" applyBorder="1" applyAlignment="1" applyProtection="1">
      <alignment horizontal="center"/>
    </xf>
    <xf numFmtId="0" fontId="48" fillId="4" borderId="0" xfId="0" applyFont="1" applyFill="1" applyAlignment="1">
      <alignment horizontal="left"/>
    </xf>
    <xf numFmtId="0" fontId="0" fillId="26" borderId="38" xfId="0" applyFont="1" applyFill="1" applyBorder="1" applyAlignment="1" applyProtection="1">
      <alignment horizontal="center"/>
    </xf>
    <xf numFmtId="0" fontId="0" fillId="26" borderId="40" xfId="0" applyFont="1" applyFill="1" applyBorder="1" applyAlignment="1" applyProtection="1">
      <alignment horizontal="center"/>
    </xf>
    <xf numFmtId="0" fontId="0" fillId="13" borderId="38" xfId="0" applyFont="1" applyFill="1" applyBorder="1" applyAlignment="1" applyProtection="1">
      <alignment horizontal="center"/>
      <protection locked="0"/>
    </xf>
    <xf numFmtId="0" fontId="0" fillId="13" borderId="40" xfId="0" applyFont="1" applyFill="1" applyBorder="1" applyAlignment="1" applyProtection="1">
      <alignment horizontal="center"/>
      <protection locked="0"/>
    </xf>
    <xf numFmtId="0" fontId="1" fillId="11" borderId="38" xfId="0" applyFont="1" applyFill="1" applyBorder="1" applyAlignment="1" applyProtection="1">
      <alignment horizontal="right"/>
    </xf>
    <xf numFmtId="0" fontId="1" fillId="11" borderId="39" xfId="0" applyFont="1" applyFill="1" applyBorder="1" applyAlignment="1" applyProtection="1">
      <alignment horizontal="right"/>
    </xf>
    <xf numFmtId="0" fontId="1" fillId="11" borderId="101" xfId="0" applyFont="1" applyFill="1" applyBorder="1" applyAlignment="1" applyProtection="1">
      <alignment horizontal="right"/>
    </xf>
    <xf numFmtId="0" fontId="15" fillId="31" borderId="91" xfId="0" applyFont="1" applyFill="1" applyBorder="1" applyAlignment="1">
      <alignment horizontal="center" vertical="center" wrapText="1"/>
    </xf>
    <xf numFmtId="0" fontId="15" fillId="31" borderId="92" xfId="0" applyFont="1" applyFill="1" applyBorder="1" applyAlignment="1">
      <alignment horizontal="center" vertical="center" wrapText="1"/>
    </xf>
    <xf numFmtId="0" fontId="28" fillId="2" borderId="41" xfId="0" applyFont="1" applyFill="1" applyBorder="1" applyAlignment="1">
      <alignment horizontal="center" vertical="center"/>
    </xf>
    <xf numFmtId="0" fontId="28" fillId="2" borderId="42" xfId="0" applyFont="1" applyFill="1" applyBorder="1" applyAlignment="1">
      <alignment horizontal="center" vertical="center"/>
    </xf>
    <xf numFmtId="0" fontId="28" fillId="2" borderId="43" xfId="0" applyFont="1" applyFill="1" applyBorder="1" applyAlignment="1">
      <alignment horizontal="center" vertical="center"/>
    </xf>
    <xf numFmtId="0" fontId="28" fillId="2" borderId="44" xfId="0" applyFont="1" applyFill="1" applyBorder="1" applyAlignment="1">
      <alignment horizontal="center" vertical="center"/>
    </xf>
    <xf numFmtId="0" fontId="28" fillId="2" borderId="0" xfId="0" applyFont="1" applyFill="1" applyBorder="1" applyAlignment="1">
      <alignment horizontal="center" vertical="center"/>
    </xf>
    <xf numFmtId="0" fontId="28" fillId="2" borderId="45" xfId="0" applyFont="1" applyFill="1" applyBorder="1" applyAlignment="1">
      <alignment horizontal="center" vertical="center"/>
    </xf>
    <xf numFmtId="0" fontId="15" fillId="31" borderId="37" xfId="0" applyFont="1" applyFill="1" applyBorder="1" applyAlignment="1">
      <alignment horizontal="center" vertical="center"/>
    </xf>
  </cellXfs>
  <cellStyles count="3">
    <cellStyle name="Hyperlink" xfId="1" builtinId="8"/>
    <cellStyle name="Normal" xfId="0" builtinId="0"/>
    <cellStyle name="Normal 2" xfId="2"/>
  </cellStyles>
  <dxfs count="1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8D8B"/>
      <color rgb="FFFFFF99"/>
      <color rgb="FFFFFFCC"/>
      <color rgb="FF80808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4C599241-6926-101B-9992-00000B65C6F9}"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4C599241-6926-101B-9992-00000B65C6F9}" ax:persistence="persistStreamInit" r:id="rId1"/>
</file>

<file path=xl/activeX/activeX17.xml><?xml version="1.0" encoding="utf-8"?>
<ax:ocx xmlns:ax="http://schemas.microsoft.com/office/2006/activeX" xmlns:r="http://schemas.openxmlformats.org/officeDocument/2006/relationships" ax:classid="{4C599241-6926-101B-9992-00000B65C6F9}"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4C599241-6926-101B-9992-00000B65C6F9}"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4C599241-6926-101B-9992-00000B65C6F9}" ax:persistence="persistStreamInit" r:id="rId1"/>
</file>

<file path=xl/activeX/activeX25.xml><?xml version="1.0" encoding="utf-8"?>
<ax:ocx xmlns:ax="http://schemas.microsoft.com/office/2006/activeX" xmlns:r="http://schemas.openxmlformats.org/officeDocument/2006/relationships" ax:classid="{4C599241-6926-101B-9992-00000B65C6F9}"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4C599241-6926-101B-9992-00000B65C6F9}" ax:persistence="persistStreamInit" r:id="rId1"/>
</file>

<file path=xl/activeX/activeX30.xml><?xml version="1.0" encoding="utf-8"?>
<ax:ocx xmlns:ax="http://schemas.microsoft.com/office/2006/activeX" xmlns:r="http://schemas.openxmlformats.org/officeDocument/2006/relationships" ax:classid="{D7053240-CE69-11CD-A777-00DD01143C57}" ax:persistence="persistStreamInit" r:id="rId1"/>
</file>

<file path=xl/activeX/activeX31.xml><?xml version="1.0" encoding="utf-8"?>
<ax:ocx xmlns:ax="http://schemas.microsoft.com/office/2006/activeX" xmlns:r="http://schemas.openxmlformats.org/officeDocument/2006/relationships" ax:classid="{D7053240-CE69-11CD-A777-00DD01143C57}" ax:persistence="persistStreamInit" r:id="rId1"/>
</file>

<file path=xl/activeX/activeX32.xml><?xml version="1.0" encoding="utf-8"?>
<ax:ocx xmlns:ax="http://schemas.microsoft.com/office/2006/activeX" xmlns:r="http://schemas.openxmlformats.org/officeDocument/2006/relationships" ax:classid="{4C599241-6926-101B-9992-00000B65C6F9}" ax:persistence="persistStreamInit" r:id="rId1"/>
</file>

<file path=xl/activeX/activeX33.xml><?xml version="1.0" encoding="utf-8"?>
<ax:ocx xmlns:ax="http://schemas.microsoft.com/office/2006/activeX" xmlns:r="http://schemas.openxmlformats.org/officeDocument/2006/relationships" ax:classid="{4C599241-6926-101B-9992-00000B65C6F9}" ax:persistence="persistStreamInit" r:id="rId1"/>
</file>

<file path=xl/activeX/activeX34.xml><?xml version="1.0" encoding="utf-8"?>
<ax:ocx xmlns:ax="http://schemas.microsoft.com/office/2006/activeX" xmlns:r="http://schemas.openxmlformats.org/officeDocument/2006/relationships" ax:classid="{4C599241-6926-101B-9992-00000B65C6F9}" ax:persistence="persistStreamInit" r:id="rId1"/>
</file>

<file path=xl/activeX/activeX35.xml><?xml version="1.0" encoding="utf-8"?>
<ax:ocx xmlns:ax="http://schemas.microsoft.com/office/2006/activeX" xmlns:r="http://schemas.openxmlformats.org/officeDocument/2006/relationships" ax:classid="{4C599241-6926-101B-9992-00000B65C6F9}" ax:persistence="persistStreamInit" r:id="rId1"/>
</file>

<file path=xl/activeX/activeX36.xml><?xml version="1.0" encoding="utf-8"?>
<ax:ocx xmlns:ax="http://schemas.microsoft.com/office/2006/activeX" xmlns:r="http://schemas.openxmlformats.org/officeDocument/2006/relationships" ax:classid="{4C599241-6926-101B-9992-00000B65C6F9}" ax:persistence="persistStreamInit" r:id="rId1"/>
</file>

<file path=xl/activeX/activeX37.xml><?xml version="1.0" encoding="utf-8"?>
<ax:ocx xmlns:ax="http://schemas.microsoft.com/office/2006/activeX" xmlns:r="http://schemas.openxmlformats.org/officeDocument/2006/relationships" ax:classid="{4C599241-6926-101B-9992-00000B65C6F9}" ax:persistence="persistStreamInit" r:id="rId1"/>
</file>

<file path=xl/activeX/activeX38.xml><?xml version="1.0" encoding="utf-8"?>
<ax:ocx xmlns:ax="http://schemas.microsoft.com/office/2006/activeX" xmlns:r="http://schemas.openxmlformats.org/officeDocument/2006/relationships" ax:classid="{4C599241-6926-101B-9992-00000B65C6F9}" ax:persistence="persistStreamInit" r:id="rId1"/>
</file>

<file path=xl/activeX/activeX39.xml><?xml version="1.0" encoding="utf-8"?>
<ax:ocx xmlns:ax="http://schemas.microsoft.com/office/2006/activeX" xmlns:r="http://schemas.openxmlformats.org/officeDocument/2006/relationships" ax:classid="{4C599241-6926-101B-9992-00000B65C6F9}" ax:persistence="persistStreamInit" r:id="rId1"/>
</file>

<file path=xl/activeX/activeX4.xml><?xml version="1.0" encoding="utf-8"?>
<ax:ocx xmlns:ax="http://schemas.microsoft.com/office/2006/activeX" xmlns:r="http://schemas.openxmlformats.org/officeDocument/2006/relationships" ax:classid="{4C599241-6926-101B-9992-00000B65C6F9}" ax:persistence="persistStreamInit" r:id="rId1"/>
</file>

<file path=xl/activeX/activeX40.xml><?xml version="1.0" encoding="utf-8"?>
<ax:ocx xmlns:ax="http://schemas.microsoft.com/office/2006/activeX" xmlns:r="http://schemas.openxmlformats.org/officeDocument/2006/relationships" ax:classid="{4C599241-6926-101B-9992-00000B65C6F9}" ax:persistence="persistStreamInit" r:id="rId1"/>
</file>

<file path=xl/activeX/activeX41.xml><?xml version="1.0" encoding="utf-8"?>
<ax:ocx xmlns:ax="http://schemas.microsoft.com/office/2006/activeX" xmlns:r="http://schemas.openxmlformats.org/officeDocument/2006/relationships" ax:classid="{4C599241-6926-101B-9992-00000B65C6F9}" ax:persistence="persistStreamInit" r:id="rId1"/>
</file>

<file path=xl/activeX/activeX5.xml><?xml version="1.0" encoding="utf-8"?>
<ax:ocx xmlns:ax="http://schemas.microsoft.com/office/2006/activeX" xmlns:r="http://schemas.openxmlformats.org/officeDocument/2006/relationships" ax:classid="{4C599241-6926-101B-9992-00000B65C6F9}" ax:persistence="persistStreamInit" r:id="rId1"/>
</file>

<file path=xl/activeX/activeX6.xml><?xml version="1.0" encoding="utf-8"?>
<ax:ocx xmlns:ax="http://schemas.microsoft.com/office/2006/activeX" xmlns:r="http://schemas.openxmlformats.org/officeDocument/2006/relationships" ax:classid="{4C599241-6926-101B-9992-00000B65C6F9}" ax:persistence="persistStreamInit" r:id="rId1"/>
</file>

<file path=xl/activeX/activeX7.xml><?xml version="1.0" encoding="utf-8"?>
<ax:ocx xmlns:ax="http://schemas.microsoft.com/office/2006/activeX" xmlns:r="http://schemas.openxmlformats.org/officeDocument/2006/relationships" ax:classid="{4C599241-6926-101B-9992-00000B65C6F9}" ax:persistence="persistStreamInit" r:id="rId1"/>
</file>

<file path=xl/activeX/activeX8.xml><?xml version="1.0" encoding="utf-8"?>
<ax:ocx xmlns:ax="http://schemas.microsoft.com/office/2006/activeX" xmlns:r="http://schemas.openxmlformats.org/officeDocument/2006/relationships" ax:classid="{4C599241-6926-101B-9992-00000B65C6F9}" ax:persistence="persistStreamInit" r:id="rId1"/>
</file>

<file path=xl/activeX/activeX9.xml><?xml version="1.0" encoding="utf-8"?>
<ax:ocx xmlns:ax="http://schemas.microsoft.com/office/2006/activeX" xmlns:r="http://schemas.openxmlformats.org/officeDocument/2006/relationships" ax:classid="{4C599241-6926-101B-9992-00000B65C6F9}"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'Rail Graphs Data'!$A$2</c:f>
              <c:strCache>
                <c:ptCount val="1"/>
                <c:pt idx="0">
                  <c:v>CO2e (million tonnes)</c:v>
                </c:pt>
              </c:strCache>
            </c:strRef>
          </c:tx>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'Road Graphs data'!$B$1:$E$1</c:f>
              <c:numCache>
                <c:formatCode>General</c:formatCode>
                <c:ptCount val="4"/>
                <c:pt idx="0">
                  <c:v>2019</c:v>
                </c:pt>
                <c:pt idx="1">
                  <c:v>2020</c:v>
                </c:pt>
                <c:pt idx="2">
                  <c:v>2021</c:v>
                </c:pt>
                <c:pt idx="3">
                  <c:v>2022</c:v>
                </c:pt>
              </c:numCache>
            </c:numRef>
          </c:cat>
          <c:val>
            <c:numRef>
              <c:f>'Rail Graphs Data'!$B$2:$E$2</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7148-40B0-8CBF-49B342A86B67}"/>
            </c:ext>
          </c:extLst>
        </c:ser>
        <c:dLbls>
          <c:showLegendKey val="0"/>
          <c:showVal val="0"/>
          <c:showCatName val="0"/>
          <c:showSerName val="0"/>
          <c:showPercent val="0"/>
          <c:showBubbleSize val="0"/>
        </c:dLbls>
        <c:gapWidth val="150"/>
        <c:axId val="216869888"/>
        <c:axId val="216875776"/>
      </c:barChart>
      <c:lineChart>
        <c:grouping val="stacked"/>
        <c:varyColors val="0"/>
        <c:ser>
          <c:idx val="1"/>
          <c:order val="1"/>
          <c:tx>
            <c:strRef>
              <c:f>'Rail Graphs Data'!$A$3</c:f>
              <c:strCache>
                <c:ptCount val="1"/>
                <c:pt idx="0">
                  <c:v>Million tonne-km</c:v>
                </c:pt>
              </c:strCache>
            </c:strRef>
          </c:tx>
          <c:cat>
            <c:numRef>
              <c:f>'Rail Graphs Data'!$B$1:$E$1</c:f>
              <c:numCache>
                <c:formatCode>General</c:formatCode>
                <c:ptCount val="4"/>
                <c:pt idx="0">
                  <c:v>2019</c:v>
                </c:pt>
                <c:pt idx="1">
                  <c:v>2020</c:v>
                </c:pt>
                <c:pt idx="2">
                  <c:v>2021</c:v>
                </c:pt>
                <c:pt idx="3">
                  <c:v>2022</c:v>
                </c:pt>
              </c:numCache>
            </c:numRef>
          </c:cat>
          <c:val>
            <c:numRef>
              <c:f>'Rail Graphs Data'!$B$3:$E$3</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7148-40B0-8CBF-49B342A86B67}"/>
            </c:ext>
          </c:extLst>
        </c:ser>
        <c:dLbls>
          <c:showLegendKey val="0"/>
          <c:showVal val="0"/>
          <c:showCatName val="0"/>
          <c:showSerName val="0"/>
          <c:showPercent val="0"/>
          <c:showBubbleSize val="0"/>
        </c:dLbls>
        <c:marker val="1"/>
        <c:smooth val="0"/>
        <c:axId val="216879104"/>
        <c:axId val="216877312"/>
      </c:lineChart>
      <c:catAx>
        <c:axId val="216869888"/>
        <c:scaling>
          <c:orientation val="minMax"/>
        </c:scaling>
        <c:delete val="0"/>
        <c:axPos val="b"/>
        <c:numFmt formatCode="General" sourceLinked="1"/>
        <c:majorTickMark val="out"/>
        <c:minorTickMark val="none"/>
        <c:tickLblPos val="nextTo"/>
        <c:crossAx val="216875776"/>
        <c:crosses val="autoZero"/>
        <c:auto val="1"/>
        <c:lblAlgn val="ctr"/>
        <c:lblOffset val="100"/>
        <c:noMultiLvlLbl val="0"/>
      </c:catAx>
      <c:valAx>
        <c:axId val="216875776"/>
        <c:scaling>
          <c:orientation val="minMax"/>
        </c:scaling>
        <c:delete val="0"/>
        <c:axPos val="l"/>
        <c:majorGridlines/>
        <c:numFmt formatCode="General" sourceLinked="1"/>
        <c:majorTickMark val="out"/>
        <c:minorTickMark val="none"/>
        <c:tickLblPos val="nextTo"/>
        <c:crossAx val="216869888"/>
        <c:crosses val="autoZero"/>
        <c:crossBetween val="between"/>
      </c:valAx>
      <c:valAx>
        <c:axId val="216877312"/>
        <c:scaling>
          <c:orientation val="minMax"/>
        </c:scaling>
        <c:delete val="0"/>
        <c:axPos val="r"/>
        <c:numFmt formatCode="General" sourceLinked="1"/>
        <c:majorTickMark val="out"/>
        <c:minorTickMark val="none"/>
        <c:tickLblPos val="nextTo"/>
        <c:crossAx val="216879104"/>
        <c:crosses val="max"/>
        <c:crossBetween val="between"/>
      </c:valAx>
      <c:catAx>
        <c:axId val="216879104"/>
        <c:scaling>
          <c:orientation val="minMax"/>
        </c:scaling>
        <c:delete val="1"/>
        <c:axPos val="b"/>
        <c:numFmt formatCode="General" sourceLinked="1"/>
        <c:majorTickMark val="out"/>
        <c:minorTickMark val="none"/>
        <c:tickLblPos val="nextTo"/>
        <c:crossAx val="216877312"/>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Rail</a:t>
            </a:r>
          </a:p>
        </c:rich>
      </c:tx>
      <c:overlay val="0"/>
    </c:title>
    <c:autoTitleDeleted val="0"/>
    <c:view3D>
      <c:rotX val="15"/>
      <c:rotY val="0"/>
      <c:rAngAx val="0"/>
      <c:perspective val="3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'Rail Graphs Data'!$A$20:$A$21</c:f>
              <c:strCache>
                <c:ptCount val="2"/>
                <c:pt idx="0">
                  <c:v>Diesel</c:v>
                </c:pt>
                <c:pt idx="1">
                  <c:v>Electricity</c:v>
                </c:pt>
              </c:strCache>
            </c:strRef>
          </c:cat>
          <c:val>
            <c:numRef>
              <c:f>'Rail Graphs Data'!$B$20:$B$21</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0-4CF5-4322-BDB3-70A4E00E3158}"/>
            </c:ext>
          </c:extLst>
        </c:ser>
        <c:dLbls>
          <c:showLegendKey val="0"/>
          <c:showVal val="0"/>
          <c:showCatName val="0"/>
          <c:showSerName val="0"/>
          <c:showPercent val="1"/>
          <c:showBubbleSize val="0"/>
          <c:showLeaderLines val="1"/>
        </c:dLbls>
      </c:pie3DChart>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Water</a:t>
            </a:r>
          </a:p>
        </c:rich>
      </c:tx>
      <c:overlay val="0"/>
    </c:title>
    <c:autoTitleDeleted val="0"/>
    <c:view3D>
      <c:rotX val="15"/>
      <c:rotY val="0"/>
      <c:rAngAx val="0"/>
      <c:perspective val="3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'Water Graphs data'!$A$7:$A$17</c:f>
              <c:strCache>
                <c:ptCount val="11"/>
                <c:pt idx="0">
                  <c:v>Motor Vessels &lt; 80 m [1000T]</c:v>
                </c:pt>
                <c:pt idx="1">
                  <c:v>Motor Vessels 85-110 m [1000 - 2000T]</c:v>
                </c:pt>
                <c:pt idx="2">
                  <c:v>Motos Vessels 135 m [2000 - 3000T]</c:v>
                </c:pt>
                <c:pt idx="3">
                  <c:v>Coupled convoys [163 -185 m ]</c:v>
                </c:pt>
                <c:pt idx="4">
                  <c:v>Pushed convoy - push boat + 2 barges</c:v>
                </c:pt>
                <c:pt idx="5">
                  <c:v>Pushed convoy - push boat + 4/5 barges</c:v>
                </c:pt>
                <c:pt idx="6">
                  <c:v>Pushed convoy - push boat + 6 barges</c:v>
                </c:pt>
                <c:pt idx="7">
                  <c:v>Tanker  vessels</c:v>
                </c:pt>
                <c:pt idx="8">
                  <c:v>Container vessels 110m</c:v>
                </c:pt>
                <c:pt idx="9">
                  <c:v>Container vessels 135</c:v>
                </c:pt>
                <c:pt idx="10">
                  <c:v>Container vessels - Coupled convoys</c:v>
                </c:pt>
              </c:strCache>
            </c:strRef>
          </c:cat>
          <c:val>
            <c:numRef>
              <c:f>'Water Graphs data'!$B$7:$B$17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10EB-4F57-9500-FC52AE66F296}"/>
            </c:ext>
          </c:extLst>
        </c:ser>
        <c:dLbls>
          <c:showLegendKey val="0"/>
          <c:showVal val="0"/>
          <c:showCatName val="0"/>
          <c:showSerName val="0"/>
          <c:showPercent val="1"/>
          <c:showBubbleSize val="0"/>
          <c:showLeaderLines val="1"/>
        </c:dLbls>
      </c:pie3DChart>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Water</a:t>
            </a:r>
          </a:p>
        </c:rich>
      </c:tx>
      <c:overlay val="0"/>
    </c:title>
    <c:autoTitleDeleted val="0"/>
    <c:view3D>
      <c:rotX val="15"/>
      <c:rotY val="0"/>
      <c:rAngAx val="0"/>
      <c:perspective val="3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'Water Graphs data'!$A$20:$A$21</c:f>
              <c:strCache>
                <c:ptCount val="2"/>
                <c:pt idx="0">
                  <c:v>Diesel</c:v>
                </c:pt>
                <c:pt idx="1">
                  <c:v>Others</c:v>
                </c:pt>
              </c:strCache>
            </c:strRef>
          </c:cat>
          <c:val>
            <c:numRef>
              <c:f>'Water Graphs data'!$B$20:$B$21</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0-EACF-4DF8-9CA9-07E31380A4A0}"/>
            </c:ext>
          </c:extLst>
        </c:ser>
        <c:dLbls>
          <c:showLegendKey val="0"/>
          <c:showVal val="0"/>
          <c:showCatName val="0"/>
          <c:showSerName val="0"/>
          <c:showPercent val="1"/>
          <c:showBubbleSize val="0"/>
          <c:showLeaderLines val="1"/>
        </c:dLbls>
      </c:pie3DChart>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'Road Graphs data'!$A$2</c:f>
              <c:strCache>
                <c:ptCount val="1"/>
                <c:pt idx="0">
                  <c:v>CO2e (million tonnes)</c:v>
                </c:pt>
              </c:strCache>
            </c:strRef>
          </c:tx>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'Road Graphs data'!$B$1:$E$1</c:f>
              <c:numCache>
                <c:formatCode>General</c:formatCode>
                <c:ptCount val="4"/>
                <c:pt idx="0">
                  <c:v>2019</c:v>
                </c:pt>
                <c:pt idx="1">
                  <c:v>2020</c:v>
                </c:pt>
                <c:pt idx="2">
                  <c:v>2021</c:v>
                </c:pt>
                <c:pt idx="3">
                  <c:v>2022</c:v>
                </c:pt>
              </c:numCache>
            </c:numRef>
          </c:cat>
          <c:val>
            <c:numRef>
              <c:f>'Road Graphs data'!$B$2:$E$2</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C80B-4337-9B77-D538ADE8C2AB}"/>
            </c:ext>
          </c:extLst>
        </c:ser>
        <c:dLbls>
          <c:showLegendKey val="0"/>
          <c:showVal val="0"/>
          <c:showCatName val="0"/>
          <c:showSerName val="0"/>
          <c:showPercent val="0"/>
          <c:showBubbleSize val="0"/>
        </c:dLbls>
        <c:gapWidth val="150"/>
        <c:axId val="217248896"/>
        <c:axId val="217250432"/>
      </c:barChart>
      <c:lineChart>
        <c:grouping val="stacked"/>
        <c:varyColors val="0"/>
        <c:ser>
          <c:idx val="1"/>
          <c:order val="1"/>
          <c:tx>
            <c:strRef>
              <c:f>'Road Graphs data'!$A$3</c:f>
              <c:strCache>
                <c:ptCount val="1"/>
                <c:pt idx="0">
                  <c:v>Million tonne-km</c:v>
                </c:pt>
              </c:strCache>
            </c:strRef>
          </c:tx>
          <c:cat>
            <c:numRef>
              <c:f>'Road Graphs data'!$B$1:$E$1</c:f>
              <c:numCache>
                <c:formatCode>General</c:formatCode>
                <c:ptCount val="4"/>
                <c:pt idx="0">
                  <c:v>2019</c:v>
                </c:pt>
                <c:pt idx="1">
                  <c:v>2020</c:v>
                </c:pt>
                <c:pt idx="2">
                  <c:v>2021</c:v>
                </c:pt>
                <c:pt idx="3">
                  <c:v>2022</c:v>
                </c:pt>
              </c:numCache>
            </c:numRef>
          </c:cat>
          <c:val>
            <c:numRef>
              <c:f>'Road Graphs data'!$B$3:$E$3</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C80B-4337-9B77-D538ADE8C2AB}"/>
            </c:ext>
          </c:extLst>
        </c:ser>
        <c:dLbls>
          <c:showLegendKey val="0"/>
          <c:showVal val="0"/>
          <c:showCatName val="0"/>
          <c:showSerName val="0"/>
          <c:showPercent val="0"/>
          <c:showBubbleSize val="0"/>
        </c:dLbls>
        <c:marker val="1"/>
        <c:smooth val="0"/>
        <c:axId val="217270528"/>
        <c:axId val="217268992"/>
      </c:lineChart>
      <c:catAx>
        <c:axId val="217248896"/>
        <c:scaling>
          <c:orientation val="minMax"/>
        </c:scaling>
        <c:delete val="0"/>
        <c:axPos val="b"/>
        <c:numFmt formatCode="General" sourceLinked="1"/>
        <c:majorTickMark val="out"/>
        <c:minorTickMark val="none"/>
        <c:tickLblPos val="nextTo"/>
        <c:crossAx val="217250432"/>
        <c:crosses val="autoZero"/>
        <c:auto val="1"/>
        <c:lblAlgn val="ctr"/>
        <c:lblOffset val="100"/>
        <c:noMultiLvlLbl val="0"/>
      </c:catAx>
      <c:valAx>
        <c:axId val="217250432"/>
        <c:scaling>
          <c:orientation val="minMax"/>
        </c:scaling>
        <c:delete val="0"/>
        <c:axPos val="l"/>
        <c:majorGridlines/>
        <c:title>
          <c:tx>
            <c:rich>
              <a:bodyPr rot="-5400000" vert="horz"/>
              <a:lstStyle/>
              <a:p>
                <a:pPr algn="ctr" rtl="0">
                  <a:defRPr/>
                </a:pPr>
                <a:r>
                  <a:rPr lang="en-US" sz="1000" b="1" i="0" u="none" strike="noStrike" kern="1200" baseline="0">
                    <a:solidFill>
                      <a:srgbClr val="000000"/>
                    </a:solidFill>
                    <a:latin typeface="+mn-lt"/>
                    <a:ea typeface="+mn-ea"/>
                    <a:cs typeface="+mn-cs"/>
                  </a:rPr>
                  <a:t>Million kgs</a:t>
                </a:r>
              </a:p>
            </c:rich>
          </c:tx>
          <c:overlay val="0"/>
        </c:title>
        <c:numFmt formatCode="General" sourceLinked="1"/>
        <c:majorTickMark val="out"/>
        <c:minorTickMark val="none"/>
        <c:tickLblPos val="nextTo"/>
        <c:crossAx val="217248896"/>
        <c:crosses val="autoZero"/>
        <c:crossBetween val="between"/>
      </c:valAx>
      <c:valAx>
        <c:axId val="217268992"/>
        <c:scaling>
          <c:orientation val="minMax"/>
        </c:scaling>
        <c:delete val="0"/>
        <c:axPos val="r"/>
        <c:numFmt formatCode="General" sourceLinked="1"/>
        <c:majorTickMark val="out"/>
        <c:minorTickMark val="none"/>
        <c:tickLblPos val="nextTo"/>
        <c:crossAx val="217270528"/>
        <c:crosses val="max"/>
        <c:crossBetween val="between"/>
      </c:valAx>
      <c:catAx>
        <c:axId val="217270528"/>
        <c:scaling>
          <c:orientation val="minMax"/>
        </c:scaling>
        <c:delete val="1"/>
        <c:axPos val="b"/>
        <c:numFmt formatCode="General" sourceLinked="1"/>
        <c:majorTickMark val="out"/>
        <c:minorTickMark val="none"/>
        <c:tickLblPos val="nextTo"/>
        <c:crossAx val="217268992"/>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strRef>
              <c:f>'Road Graphs data'!$B$6</c:f>
              <c:strCache>
                <c:ptCount val="1"/>
                <c:pt idx="0">
                  <c:v>Number</c:v>
                </c:pt>
              </c:strCache>
            </c:strRef>
          </c:tx>
          <c:dLbls>
            <c:spPr>
              <a:noFill/>
              <a:ln>
                <a:noFill/>
              </a:ln>
              <a:effectLst/>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'Road Graphs data'!$A$7:$A$17</c:f>
              <c:strCache>
                <c:ptCount val="11"/>
                <c:pt idx="0">
                  <c:v>Non Motorized rickshaw/cart</c:v>
                </c:pt>
                <c:pt idx="1">
                  <c:v>Bicycle/Cargo bike</c:v>
                </c:pt>
                <c:pt idx="2">
                  <c:v>Motorized rickshaw / tuk tuk</c:v>
                </c:pt>
                <c:pt idx="3">
                  <c:v>Motorcycle (2-wheeler)</c:v>
                </c:pt>
                <c:pt idx="4">
                  <c:v>Tempo</c:v>
                </c:pt>
                <c:pt idx="5">
                  <c:v>Light good vehicle (&lt;3.5 t)</c:v>
                </c:pt>
                <c:pt idx="6">
                  <c:v>Rigid Truck (3.5 t - 7.5 t))</c:v>
                </c:pt>
                <c:pt idx="7">
                  <c:v>Rigid Truck (7.5 t-12t)</c:v>
                </c:pt>
                <c:pt idx="8">
                  <c:v>Rigid Truck (12t-20t)</c:v>
                </c:pt>
                <c:pt idx="9">
                  <c:v>Rigid Truck (&gt;20t)</c:v>
                </c:pt>
                <c:pt idx="10">
                  <c:v>Truck and Trailer (&gt;20t)</c:v>
                </c:pt>
              </c:strCache>
            </c:strRef>
          </c:cat>
          <c:val>
            <c:numRef>
              <c:f>'Road Graphs data'!$B$7:$B$17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F8F5-43EB-85B3-0A586C08A6FE}"/>
            </c:ext>
          </c:extLst>
        </c:ser>
        <c:dLbls>
          <c:showLegendKey val="0"/>
          <c:showVal val="0"/>
          <c:showCatName val="0"/>
          <c:showSerName val="0"/>
          <c:showPercent val="1"/>
          <c:showBubbleSize val="0"/>
          <c:showLeaderLines val="1"/>
        </c:dLbls>
      </c:pie3DChart>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'Water Graphs data'!$A$2</c:f>
              <c:strCache>
                <c:ptCount val="1"/>
                <c:pt idx="0">
                  <c:v>CO2e (million tonnes)</c:v>
                </c:pt>
              </c:strCache>
            </c:strRef>
          </c:tx>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'Road Graphs data'!$B$1:$E$1</c:f>
              <c:numCache>
                <c:formatCode>General</c:formatCode>
                <c:ptCount val="4"/>
                <c:pt idx="0">
                  <c:v>2019</c:v>
                </c:pt>
                <c:pt idx="1">
                  <c:v>2020</c:v>
                </c:pt>
                <c:pt idx="2">
                  <c:v>2021</c:v>
                </c:pt>
                <c:pt idx="3">
                  <c:v>2022</c:v>
                </c:pt>
              </c:numCache>
            </c:numRef>
          </c:cat>
          <c:val>
            <c:numRef>
              <c:f>'Water Graphs data'!$B$2:$E$2</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7E1E-426A-B3CC-C8B172618645}"/>
            </c:ext>
          </c:extLst>
        </c:ser>
        <c:dLbls>
          <c:showLegendKey val="0"/>
          <c:showVal val="0"/>
          <c:showCatName val="0"/>
          <c:showSerName val="0"/>
          <c:showPercent val="0"/>
          <c:showBubbleSize val="0"/>
        </c:dLbls>
        <c:gapWidth val="150"/>
        <c:axId val="218548096"/>
        <c:axId val="218549632"/>
      </c:barChart>
      <c:lineChart>
        <c:grouping val="stacked"/>
        <c:varyColors val="0"/>
        <c:ser>
          <c:idx val="1"/>
          <c:order val="1"/>
          <c:tx>
            <c:strRef>
              <c:f>'Water Graphs data'!$A$3</c:f>
              <c:strCache>
                <c:ptCount val="1"/>
                <c:pt idx="0">
                  <c:v>Million tonne-km</c:v>
                </c:pt>
              </c:strCache>
            </c:strRef>
          </c:tx>
          <c:cat>
            <c:numRef>
              <c:f>'Water Graphs data'!$B$1:$E$1</c:f>
              <c:numCache>
                <c:formatCode>General</c:formatCode>
                <c:ptCount val="4"/>
                <c:pt idx="0">
                  <c:v>2019</c:v>
                </c:pt>
                <c:pt idx="1">
                  <c:v>2020</c:v>
                </c:pt>
                <c:pt idx="2">
                  <c:v>2021</c:v>
                </c:pt>
                <c:pt idx="3">
                  <c:v>2022</c:v>
                </c:pt>
              </c:numCache>
            </c:numRef>
          </c:cat>
          <c:val>
            <c:numRef>
              <c:f>'Water Graphs data'!$B$3:$E$3</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7E1E-426A-B3CC-C8B172618645}"/>
            </c:ext>
          </c:extLst>
        </c:ser>
        <c:dLbls>
          <c:showLegendKey val="0"/>
          <c:showVal val="0"/>
          <c:showCatName val="0"/>
          <c:showSerName val="0"/>
          <c:showPercent val="0"/>
          <c:showBubbleSize val="0"/>
        </c:dLbls>
        <c:marker val="1"/>
        <c:smooth val="0"/>
        <c:axId val="218557056"/>
        <c:axId val="218555520"/>
      </c:lineChart>
      <c:catAx>
        <c:axId val="218548096"/>
        <c:scaling>
          <c:orientation val="minMax"/>
        </c:scaling>
        <c:delete val="0"/>
        <c:axPos val="b"/>
        <c:numFmt formatCode="General" sourceLinked="1"/>
        <c:majorTickMark val="out"/>
        <c:minorTickMark val="none"/>
        <c:tickLblPos val="nextTo"/>
        <c:crossAx val="218549632"/>
        <c:crosses val="autoZero"/>
        <c:auto val="1"/>
        <c:lblAlgn val="ctr"/>
        <c:lblOffset val="100"/>
        <c:noMultiLvlLbl val="0"/>
      </c:catAx>
      <c:valAx>
        <c:axId val="218549632"/>
        <c:scaling>
          <c:orientation val="minMax"/>
        </c:scaling>
        <c:delete val="0"/>
        <c:axPos val="l"/>
        <c:majorGridlines/>
        <c:numFmt formatCode="General" sourceLinked="1"/>
        <c:majorTickMark val="out"/>
        <c:minorTickMark val="none"/>
        <c:tickLblPos val="nextTo"/>
        <c:crossAx val="218548096"/>
        <c:crosses val="autoZero"/>
        <c:crossBetween val="between"/>
      </c:valAx>
      <c:valAx>
        <c:axId val="218555520"/>
        <c:scaling>
          <c:orientation val="minMax"/>
        </c:scaling>
        <c:delete val="0"/>
        <c:axPos val="r"/>
        <c:numFmt formatCode="General" sourceLinked="1"/>
        <c:majorTickMark val="out"/>
        <c:minorTickMark val="none"/>
        <c:tickLblPos val="nextTo"/>
        <c:crossAx val="218557056"/>
        <c:crosses val="max"/>
        <c:crossBetween val="between"/>
      </c:valAx>
      <c:catAx>
        <c:axId val="218557056"/>
        <c:scaling>
          <c:orientation val="minMax"/>
        </c:scaling>
        <c:delete val="1"/>
        <c:axPos val="b"/>
        <c:numFmt formatCode="General" sourceLinked="1"/>
        <c:majorTickMark val="out"/>
        <c:minorTickMark val="none"/>
        <c:tickLblPos val="nextTo"/>
        <c:crossAx val="218555520"/>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stacked"/>
        <c:varyColors val="0"/>
        <c:ser>
          <c:idx val="0"/>
          <c:order val="0"/>
          <c:tx>
            <c:v>Road transport</c:v>
          </c:tx>
          <c:invertIfNegative val="0"/>
          <c:cat>
            <c:numRef>
              <c:f>Forecast!$G$10:$J$10</c:f>
              <c:numCache>
                <c:formatCode>General</c:formatCode>
                <c:ptCount val="4"/>
                <c:pt idx="0">
                  <c:v>2019</c:v>
                </c:pt>
                <c:pt idx="1">
                  <c:v>2025</c:v>
                </c:pt>
                <c:pt idx="2">
                  <c:v>2030</c:v>
                </c:pt>
                <c:pt idx="3">
                  <c:v>2050</c:v>
                </c:pt>
              </c:numCache>
            </c:numRef>
          </c:cat>
          <c:val>
            <c:numRef>
              <c:f>Forecast!$G$11:$J$11</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512A-4948-9F53-A51547617785}"/>
            </c:ext>
          </c:extLst>
        </c:ser>
        <c:dLbls>
          <c:showLegendKey val="0"/>
          <c:showVal val="0"/>
          <c:showCatName val="0"/>
          <c:showSerName val="0"/>
          <c:showPercent val="0"/>
          <c:showBubbleSize val="0"/>
        </c:dLbls>
        <c:gapWidth val="150"/>
        <c:overlap val="100"/>
        <c:axId val="216926464"/>
        <c:axId val="216760320"/>
      </c:barChart>
      <c:catAx>
        <c:axId val="216926464"/>
        <c:scaling>
          <c:orientation val="minMax"/>
        </c:scaling>
        <c:delete val="0"/>
        <c:axPos val="b"/>
        <c:numFmt formatCode="General" sourceLinked="1"/>
        <c:majorTickMark val="out"/>
        <c:minorTickMark val="none"/>
        <c:tickLblPos val="nextTo"/>
        <c:crossAx val="216760320"/>
        <c:crosses val="autoZero"/>
        <c:auto val="1"/>
        <c:lblAlgn val="ctr"/>
        <c:lblOffset val="100"/>
        <c:noMultiLvlLbl val="0"/>
      </c:catAx>
      <c:valAx>
        <c:axId val="216760320"/>
        <c:scaling>
          <c:orientation val="minMax"/>
        </c:scaling>
        <c:delete val="0"/>
        <c:axPos val="l"/>
        <c:majorGridlines/>
        <c:title>
          <c:tx>
            <c:rich>
              <a:bodyPr rot="-5400000" vert="horz"/>
              <a:lstStyle/>
              <a:p>
                <a:pPr algn="ctr" rtl="0">
                  <a:defRPr/>
                </a:pPr>
                <a:r>
                  <a:rPr lang="en-US"/>
                  <a:t>CO2e Million Tonnes</a:t>
                </a:r>
              </a:p>
            </c:rich>
          </c:tx>
          <c:overlay val="0"/>
        </c:title>
        <c:numFmt formatCode="General" sourceLinked="1"/>
        <c:majorTickMark val="out"/>
        <c:minorTickMark val="none"/>
        <c:tickLblPos val="nextTo"/>
        <c:crossAx val="2169264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Road Transport</a:t>
            </a:r>
          </a:p>
        </c:rich>
      </c:tx>
      <c:overlay val="0"/>
    </c:title>
    <c:autoTitleDeleted val="0"/>
    <c:plotArea>
      <c:layout/>
      <c:barChart>
        <c:barDir val="col"/>
        <c:grouping val="stacked"/>
        <c:varyColors val="0"/>
        <c:ser>
          <c:idx val="0"/>
          <c:order val="0"/>
          <c:tx>
            <c:v>CO2e</c:v>
          </c:tx>
          <c:invertIfNegative val="0"/>
          <c:cat>
            <c:numRef>
              <c:f>'Road Graphs data'!$B$1:$E$1</c:f>
              <c:numCache>
                <c:formatCode>General</c:formatCode>
                <c:ptCount val="4"/>
                <c:pt idx="0">
                  <c:v>2019</c:v>
                </c:pt>
                <c:pt idx="1">
                  <c:v>2020</c:v>
                </c:pt>
                <c:pt idx="2">
                  <c:v>2021</c:v>
                </c:pt>
                <c:pt idx="3">
                  <c:v>2022</c:v>
                </c:pt>
              </c:numCache>
            </c:numRef>
          </c:cat>
          <c:val>
            <c:numRef>
              <c:f>'Road Graphs data'!$B$2:$E$2</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3653-42DF-AEB5-DFE1698BE059}"/>
            </c:ext>
          </c:extLst>
        </c:ser>
        <c:dLbls>
          <c:showLegendKey val="0"/>
          <c:showVal val="0"/>
          <c:showCatName val="0"/>
          <c:showSerName val="0"/>
          <c:showPercent val="0"/>
          <c:showBubbleSize val="0"/>
        </c:dLbls>
        <c:gapWidth val="150"/>
        <c:overlap val="100"/>
        <c:axId val="217702784"/>
        <c:axId val="217704320"/>
      </c:barChart>
      <c:lineChart>
        <c:grouping val="stacked"/>
        <c:varyColors val="0"/>
        <c:ser>
          <c:idx val="1"/>
          <c:order val="1"/>
          <c:tx>
            <c:v>Freight transport Activity</c:v>
          </c:tx>
          <c:cat>
            <c:numRef>
              <c:f>'Road Graphs data'!$B$1:$E$1</c:f>
              <c:numCache>
                <c:formatCode>General</c:formatCode>
                <c:ptCount val="4"/>
                <c:pt idx="0">
                  <c:v>2019</c:v>
                </c:pt>
                <c:pt idx="1">
                  <c:v>2020</c:v>
                </c:pt>
                <c:pt idx="2">
                  <c:v>2021</c:v>
                </c:pt>
                <c:pt idx="3">
                  <c:v>2022</c:v>
                </c:pt>
              </c:numCache>
            </c:numRef>
          </c:cat>
          <c:val>
            <c:numRef>
              <c:f>'Road Graphs data'!$B$3:$E$3</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3653-42DF-AEB5-DFE1698BE059}"/>
            </c:ext>
          </c:extLst>
        </c:ser>
        <c:dLbls>
          <c:showLegendKey val="0"/>
          <c:showVal val="0"/>
          <c:showCatName val="0"/>
          <c:showSerName val="0"/>
          <c:showPercent val="0"/>
          <c:showBubbleSize val="0"/>
        </c:dLbls>
        <c:marker val="1"/>
        <c:smooth val="0"/>
        <c:axId val="217716608"/>
        <c:axId val="217714688"/>
      </c:lineChart>
      <c:catAx>
        <c:axId val="217702784"/>
        <c:scaling>
          <c:orientation val="minMax"/>
        </c:scaling>
        <c:delete val="0"/>
        <c:axPos val="b"/>
        <c:numFmt formatCode="General" sourceLinked="1"/>
        <c:majorTickMark val="out"/>
        <c:minorTickMark val="none"/>
        <c:tickLblPos val="nextTo"/>
        <c:crossAx val="217704320"/>
        <c:crosses val="autoZero"/>
        <c:auto val="1"/>
        <c:lblAlgn val="ctr"/>
        <c:lblOffset val="100"/>
        <c:noMultiLvlLbl val="0"/>
      </c:catAx>
      <c:valAx>
        <c:axId val="217704320"/>
        <c:scaling>
          <c:orientation val="minMax"/>
        </c:scaling>
        <c:delete val="0"/>
        <c:axPos val="l"/>
        <c:majorGridlines/>
        <c:title>
          <c:tx>
            <c:rich>
              <a:bodyPr rot="-5400000" vert="horz"/>
              <a:lstStyle/>
              <a:p>
                <a:pPr>
                  <a:defRPr/>
                </a:pPr>
                <a:r>
                  <a:rPr lang="es-ES"/>
                  <a:t>CO2e Million Tonnes (Road)</a:t>
                </a:r>
              </a:p>
            </c:rich>
          </c:tx>
          <c:overlay val="0"/>
        </c:title>
        <c:numFmt formatCode="General" sourceLinked="1"/>
        <c:majorTickMark val="out"/>
        <c:minorTickMark val="none"/>
        <c:tickLblPos val="nextTo"/>
        <c:crossAx val="217702784"/>
        <c:crosses val="autoZero"/>
        <c:crossBetween val="between"/>
      </c:valAx>
      <c:valAx>
        <c:axId val="217714688"/>
        <c:scaling>
          <c:orientation val="minMax"/>
        </c:scaling>
        <c:delete val="0"/>
        <c:axPos val="r"/>
        <c:title>
          <c:tx>
            <c:rich>
              <a:bodyPr rot="-5400000" vert="horz"/>
              <a:lstStyle/>
              <a:p>
                <a:pPr>
                  <a:defRPr/>
                </a:pPr>
                <a:r>
                  <a:rPr lang="es-ES"/>
                  <a:t>Million tonnes.km (Road)</a:t>
                </a:r>
              </a:p>
            </c:rich>
          </c:tx>
          <c:overlay val="0"/>
        </c:title>
        <c:numFmt formatCode="General" sourceLinked="1"/>
        <c:majorTickMark val="out"/>
        <c:minorTickMark val="none"/>
        <c:tickLblPos val="nextTo"/>
        <c:crossAx val="217716608"/>
        <c:crosses val="max"/>
        <c:crossBetween val="between"/>
      </c:valAx>
      <c:catAx>
        <c:axId val="217716608"/>
        <c:scaling>
          <c:orientation val="minMax"/>
        </c:scaling>
        <c:delete val="1"/>
        <c:axPos val="b"/>
        <c:numFmt formatCode="General" sourceLinked="1"/>
        <c:majorTickMark val="out"/>
        <c:minorTickMark val="none"/>
        <c:tickLblPos val="nextTo"/>
        <c:crossAx val="217714688"/>
        <c:crosses val="autoZero"/>
        <c:auto val="1"/>
        <c:lblAlgn val="ctr"/>
        <c:lblOffset val="100"/>
        <c:noMultiLvlLbl val="0"/>
      </c:catAx>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Rail Transport</a:t>
            </a:r>
          </a:p>
        </c:rich>
      </c:tx>
      <c:overlay val="0"/>
    </c:title>
    <c:autoTitleDeleted val="0"/>
    <c:plotArea>
      <c:layout/>
      <c:barChart>
        <c:barDir val="col"/>
        <c:grouping val="stacked"/>
        <c:varyColors val="0"/>
        <c:ser>
          <c:idx val="0"/>
          <c:order val="0"/>
          <c:tx>
            <c:v>CO2e</c:v>
          </c:tx>
          <c:invertIfNegative val="0"/>
          <c:cat>
            <c:numRef>
              <c:f>'Rail Graphs Data'!$B$1:$E$1</c:f>
              <c:numCache>
                <c:formatCode>General</c:formatCode>
                <c:ptCount val="4"/>
                <c:pt idx="0">
                  <c:v>2019</c:v>
                </c:pt>
                <c:pt idx="1">
                  <c:v>2020</c:v>
                </c:pt>
                <c:pt idx="2">
                  <c:v>2021</c:v>
                </c:pt>
                <c:pt idx="3">
                  <c:v>2022</c:v>
                </c:pt>
              </c:numCache>
            </c:numRef>
          </c:cat>
          <c:val>
            <c:numRef>
              <c:f>'Rail Graphs Data'!$B$2:$E$2</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7F3B-48B2-8371-50E8A4565376}"/>
            </c:ext>
          </c:extLst>
        </c:ser>
        <c:dLbls>
          <c:showLegendKey val="0"/>
          <c:showVal val="0"/>
          <c:showCatName val="0"/>
          <c:showSerName val="0"/>
          <c:showPercent val="0"/>
          <c:showBubbleSize val="0"/>
        </c:dLbls>
        <c:gapWidth val="150"/>
        <c:overlap val="100"/>
        <c:axId val="217748608"/>
        <c:axId val="217750144"/>
      </c:barChart>
      <c:lineChart>
        <c:grouping val="stacked"/>
        <c:varyColors val="0"/>
        <c:ser>
          <c:idx val="1"/>
          <c:order val="1"/>
          <c:tx>
            <c:v>Freight transport Activity</c:v>
          </c:tx>
          <c:cat>
            <c:numRef>
              <c:f>'Rail Graphs Data'!$B$1:$E$1</c:f>
              <c:numCache>
                <c:formatCode>General</c:formatCode>
                <c:ptCount val="4"/>
                <c:pt idx="0">
                  <c:v>2019</c:v>
                </c:pt>
                <c:pt idx="1">
                  <c:v>2020</c:v>
                </c:pt>
                <c:pt idx="2">
                  <c:v>2021</c:v>
                </c:pt>
                <c:pt idx="3">
                  <c:v>2022</c:v>
                </c:pt>
              </c:numCache>
            </c:numRef>
          </c:cat>
          <c:val>
            <c:numRef>
              <c:f>'Rail Graphs Data'!$B$3:$E$3</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7F3B-48B2-8371-50E8A4565376}"/>
            </c:ext>
          </c:extLst>
        </c:ser>
        <c:dLbls>
          <c:showLegendKey val="0"/>
          <c:showVal val="0"/>
          <c:showCatName val="0"/>
          <c:showSerName val="0"/>
          <c:showPercent val="0"/>
          <c:showBubbleSize val="0"/>
        </c:dLbls>
        <c:marker val="1"/>
        <c:smooth val="0"/>
        <c:axId val="217766528"/>
        <c:axId val="217764608"/>
      </c:lineChart>
      <c:catAx>
        <c:axId val="217748608"/>
        <c:scaling>
          <c:orientation val="minMax"/>
        </c:scaling>
        <c:delete val="0"/>
        <c:axPos val="b"/>
        <c:numFmt formatCode="General" sourceLinked="1"/>
        <c:majorTickMark val="out"/>
        <c:minorTickMark val="none"/>
        <c:tickLblPos val="nextTo"/>
        <c:crossAx val="217750144"/>
        <c:crosses val="autoZero"/>
        <c:auto val="1"/>
        <c:lblAlgn val="ctr"/>
        <c:lblOffset val="100"/>
        <c:noMultiLvlLbl val="0"/>
      </c:catAx>
      <c:valAx>
        <c:axId val="217750144"/>
        <c:scaling>
          <c:orientation val="minMax"/>
        </c:scaling>
        <c:delete val="0"/>
        <c:axPos val="l"/>
        <c:majorGridlines/>
        <c:title>
          <c:tx>
            <c:rich>
              <a:bodyPr rot="-5400000" vert="horz"/>
              <a:lstStyle/>
              <a:p>
                <a:pPr>
                  <a:defRPr/>
                </a:pPr>
                <a:r>
                  <a:rPr lang="es-ES"/>
                  <a:t>CO2e Million Tonnes (Rail)</a:t>
                </a:r>
              </a:p>
            </c:rich>
          </c:tx>
          <c:overlay val="0"/>
        </c:title>
        <c:numFmt formatCode="General" sourceLinked="1"/>
        <c:majorTickMark val="out"/>
        <c:minorTickMark val="none"/>
        <c:tickLblPos val="nextTo"/>
        <c:crossAx val="217748608"/>
        <c:crosses val="autoZero"/>
        <c:crossBetween val="between"/>
      </c:valAx>
      <c:valAx>
        <c:axId val="217764608"/>
        <c:scaling>
          <c:orientation val="minMax"/>
        </c:scaling>
        <c:delete val="0"/>
        <c:axPos val="r"/>
        <c:title>
          <c:tx>
            <c:rich>
              <a:bodyPr rot="-5400000" vert="horz"/>
              <a:lstStyle/>
              <a:p>
                <a:pPr>
                  <a:defRPr/>
                </a:pPr>
                <a:r>
                  <a:rPr lang="es-ES"/>
                  <a:t>Million tonnes.km (Rail)</a:t>
                </a:r>
              </a:p>
            </c:rich>
          </c:tx>
          <c:overlay val="0"/>
        </c:title>
        <c:numFmt formatCode="General" sourceLinked="1"/>
        <c:majorTickMark val="out"/>
        <c:minorTickMark val="none"/>
        <c:tickLblPos val="nextTo"/>
        <c:crossAx val="217766528"/>
        <c:crosses val="max"/>
        <c:crossBetween val="between"/>
      </c:valAx>
      <c:catAx>
        <c:axId val="217766528"/>
        <c:scaling>
          <c:orientation val="minMax"/>
        </c:scaling>
        <c:delete val="1"/>
        <c:axPos val="b"/>
        <c:numFmt formatCode="General" sourceLinked="1"/>
        <c:majorTickMark val="out"/>
        <c:minorTickMark val="none"/>
        <c:tickLblPos val="nextTo"/>
        <c:crossAx val="217764608"/>
        <c:crosses val="autoZero"/>
        <c:auto val="1"/>
        <c:lblAlgn val="ctr"/>
        <c:lblOffset val="100"/>
        <c:noMultiLvlLbl val="0"/>
      </c:catAx>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Inland Water Transport</a:t>
            </a:r>
          </a:p>
        </c:rich>
      </c:tx>
      <c:overlay val="0"/>
    </c:title>
    <c:autoTitleDeleted val="0"/>
    <c:plotArea>
      <c:layout/>
      <c:barChart>
        <c:barDir val="col"/>
        <c:grouping val="stacked"/>
        <c:varyColors val="0"/>
        <c:ser>
          <c:idx val="0"/>
          <c:order val="0"/>
          <c:tx>
            <c:v>CO2e</c:v>
          </c:tx>
          <c:invertIfNegative val="0"/>
          <c:cat>
            <c:numRef>
              <c:f>'Water Graphs data'!$B$1:$E$1</c:f>
              <c:numCache>
                <c:formatCode>General</c:formatCode>
                <c:ptCount val="4"/>
                <c:pt idx="0">
                  <c:v>2019</c:v>
                </c:pt>
                <c:pt idx="1">
                  <c:v>2020</c:v>
                </c:pt>
                <c:pt idx="2">
                  <c:v>2021</c:v>
                </c:pt>
                <c:pt idx="3">
                  <c:v>2022</c:v>
                </c:pt>
              </c:numCache>
            </c:numRef>
          </c:cat>
          <c:val>
            <c:numRef>
              <c:f>'Water Graphs data'!$B$2:$E$2</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B163-4CA6-9512-1E9117B22F56}"/>
            </c:ext>
          </c:extLst>
        </c:ser>
        <c:dLbls>
          <c:showLegendKey val="0"/>
          <c:showVal val="0"/>
          <c:showCatName val="0"/>
          <c:showSerName val="0"/>
          <c:showPercent val="0"/>
          <c:showBubbleSize val="0"/>
        </c:dLbls>
        <c:gapWidth val="150"/>
        <c:overlap val="100"/>
        <c:axId val="217796608"/>
        <c:axId val="217798144"/>
      </c:barChart>
      <c:lineChart>
        <c:grouping val="stacked"/>
        <c:varyColors val="0"/>
        <c:ser>
          <c:idx val="1"/>
          <c:order val="1"/>
          <c:tx>
            <c:v>Freight transport Activity</c:v>
          </c:tx>
          <c:cat>
            <c:numRef>
              <c:f>'Water Graphs data'!$B$1:$E$1</c:f>
              <c:numCache>
                <c:formatCode>General</c:formatCode>
                <c:ptCount val="4"/>
                <c:pt idx="0">
                  <c:v>2019</c:v>
                </c:pt>
                <c:pt idx="1">
                  <c:v>2020</c:v>
                </c:pt>
                <c:pt idx="2">
                  <c:v>2021</c:v>
                </c:pt>
                <c:pt idx="3">
                  <c:v>2022</c:v>
                </c:pt>
              </c:numCache>
            </c:numRef>
          </c:cat>
          <c:val>
            <c:numRef>
              <c:f>'Water Graphs data'!$B$3:$E$3</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B163-4CA6-9512-1E9117B22F56}"/>
            </c:ext>
          </c:extLst>
        </c:ser>
        <c:dLbls>
          <c:showLegendKey val="0"/>
          <c:showVal val="0"/>
          <c:showCatName val="0"/>
          <c:showSerName val="0"/>
          <c:showPercent val="0"/>
          <c:showBubbleSize val="0"/>
        </c:dLbls>
        <c:marker val="1"/>
        <c:smooth val="0"/>
        <c:axId val="217806336"/>
        <c:axId val="217800064"/>
      </c:lineChart>
      <c:catAx>
        <c:axId val="217796608"/>
        <c:scaling>
          <c:orientation val="minMax"/>
        </c:scaling>
        <c:delete val="0"/>
        <c:axPos val="b"/>
        <c:numFmt formatCode="General" sourceLinked="1"/>
        <c:majorTickMark val="out"/>
        <c:minorTickMark val="none"/>
        <c:tickLblPos val="nextTo"/>
        <c:crossAx val="217798144"/>
        <c:crosses val="autoZero"/>
        <c:auto val="1"/>
        <c:lblAlgn val="ctr"/>
        <c:lblOffset val="100"/>
        <c:noMultiLvlLbl val="0"/>
      </c:catAx>
      <c:valAx>
        <c:axId val="217798144"/>
        <c:scaling>
          <c:orientation val="minMax"/>
        </c:scaling>
        <c:delete val="0"/>
        <c:axPos val="l"/>
        <c:majorGridlines/>
        <c:title>
          <c:tx>
            <c:rich>
              <a:bodyPr rot="-5400000" vert="horz"/>
              <a:lstStyle/>
              <a:p>
                <a:pPr>
                  <a:defRPr/>
                </a:pPr>
                <a:r>
                  <a:rPr lang="es-ES"/>
                  <a:t>CO2e Million Tonnes (IWT)</a:t>
                </a:r>
              </a:p>
            </c:rich>
          </c:tx>
          <c:overlay val="0"/>
        </c:title>
        <c:numFmt formatCode="General" sourceLinked="1"/>
        <c:majorTickMark val="out"/>
        <c:minorTickMark val="none"/>
        <c:tickLblPos val="nextTo"/>
        <c:crossAx val="217796608"/>
        <c:crosses val="autoZero"/>
        <c:crossBetween val="between"/>
      </c:valAx>
      <c:valAx>
        <c:axId val="217800064"/>
        <c:scaling>
          <c:orientation val="minMax"/>
        </c:scaling>
        <c:delete val="0"/>
        <c:axPos val="r"/>
        <c:title>
          <c:tx>
            <c:rich>
              <a:bodyPr rot="-5400000" vert="horz"/>
              <a:lstStyle/>
              <a:p>
                <a:pPr>
                  <a:defRPr/>
                </a:pPr>
                <a:r>
                  <a:rPr lang="es-ES"/>
                  <a:t>Million tonnes.km (IWT) </a:t>
                </a:r>
              </a:p>
            </c:rich>
          </c:tx>
          <c:overlay val="0"/>
        </c:title>
        <c:numFmt formatCode="General" sourceLinked="1"/>
        <c:majorTickMark val="out"/>
        <c:minorTickMark val="none"/>
        <c:tickLblPos val="nextTo"/>
        <c:crossAx val="217806336"/>
        <c:crosses val="max"/>
        <c:crossBetween val="between"/>
      </c:valAx>
      <c:catAx>
        <c:axId val="217806336"/>
        <c:scaling>
          <c:orientation val="minMax"/>
        </c:scaling>
        <c:delete val="1"/>
        <c:axPos val="b"/>
        <c:numFmt formatCode="General" sourceLinked="1"/>
        <c:majorTickMark val="out"/>
        <c:minorTickMark val="none"/>
        <c:tickLblPos val="nextTo"/>
        <c:crossAx val="217800064"/>
        <c:crosses val="autoZero"/>
        <c:auto val="1"/>
        <c:lblAlgn val="ctr"/>
        <c:lblOffset val="100"/>
        <c:noMultiLvlLbl val="0"/>
      </c:catAx>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Within</c:v>
          </c:tx>
          <c:invertIfNegative val="0"/>
          <c:cat>
            <c:numRef>
              <c:f>'City Graphs data'!$C$1:$F$1</c:f>
              <c:numCache>
                <c:formatCode>General</c:formatCode>
                <c:ptCount val="4"/>
                <c:pt idx="0">
                  <c:v>2019</c:v>
                </c:pt>
                <c:pt idx="1">
                  <c:v>2020</c:v>
                </c:pt>
                <c:pt idx="2">
                  <c:v>2021</c:v>
                </c:pt>
                <c:pt idx="3">
                  <c:v>2022</c:v>
                </c:pt>
              </c:numCache>
            </c:numRef>
          </c:cat>
          <c:val>
            <c:numRef>
              <c:f>'City Graphs data'!$C$4:$F$4</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A704-4F1B-B55A-03343249091D}"/>
            </c:ext>
          </c:extLst>
        </c:ser>
        <c:ser>
          <c:idx val="1"/>
          <c:order val="1"/>
          <c:tx>
            <c:v>From</c:v>
          </c:tx>
          <c:invertIfNegative val="0"/>
          <c:cat>
            <c:numRef>
              <c:f>'City Graphs data'!$C$1:$F$1</c:f>
              <c:numCache>
                <c:formatCode>General</c:formatCode>
                <c:ptCount val="4"/>
                <c:pt idx="0">
                  <c:v>2019</c:v>
                </c:pt>
                <c:pt idx="1">
                  <c:v>2020</c:v>
                </c:pt>
                <c:pt idx="2">
                  <c:v>2021</c:v>
                </c:pt>
                <c:pt idx="3">
                  <c:v>2022</c:v>
                </c:pt>
              </c:numCache>
            </c:numRef>
          </c:cat>
          <c:val>
            <c:numRef>
              <c:f>'City Graphs data'!$C$7:$F$7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1-A704-4F1B-B55A-03343249091D}"/>
            </c:ext>
          </c:extLst>
        </c:ser>
        <c:ser>
          <c:idx val="2"/>
          <c:order val="2"/>
          <c:tx>
            <c:v>To</c:v>
          </c:tx>
          <c:invertIfNegative val="0"/>
          <c:cat>
            <c:numRef>
              <c:f>'City Graphs data'!$C$1:$F$1</c:f>
              <c:numCache>
                <c:formatCode>General</c:formatCode>
                <c:ptCount val="4"/>
                <c:pt idx="0">
                  <c:v>2019</c:v>
                </c:pt>
                <c:pt idx="1">
                  <c:v>2020</c:v>
                </c:pt>
                <c:pt idx="2">
                  <c:v>2021</c:v>
                </c:pt>
                <c:pt idx="3">
                  <c:v>2022</c:v>
                </c:pt>
              </c:numCache>
            </c:numRef>
          </c:cat>
          <c:val>
            <c:numRef>
              <c:f>'City Graphs data'!$C$10:$F$10</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2-A704-4F1B-B55A-03343249091D}"/>
            </c:ext>
          </c:extLst>
        </c:ser>
        <c:ser>
          <c:idx val="3"/>
          <c:order val="3"/>
          <c:tx>
            <c:v>Through</c:v>
          </c:tx>
          <c:invertIfNegative val="0"/>
          <c:cat>
            <c:numRef>
              <c:f>'City Graphs data'!$C$1:$F$1</c:f>
              <c:numCache>
                <c:formatCode>General</c:formatCode>
                <c:ptCount val="4"/>
                <c:pt idx="0">
                  <c:v>2019</c:v>
                </c:pt>
                <c:pt idx="1">
                  <c:v>2020</c:v>
                </c:pt>
                <c:pt idx="2">
                  <c:v>2021</c:v>
                </c:pt>
                <c:pt idx="3">
                  <c:v>2022</c:v>
                </c:pt>
              </c:numCache>
            </c:numRef>
          </c:cat>
          <c:val>
            <c:numRef>
              <c:f>'City Graphs data'!$C$13:$F$13</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3-A704-4F1B-B55A-03343249091D}"/>
            </c:ext>
          </c:extLst>
        </c:ser>
        <c:dLbls>
          <c:showLegendKey val="0"/>
          <c:showVal val="0"/>
          <c:showCatName val="0"/>
          <c:showSerName val="0"/>
          <c:showPercent val="0"/>
          <c:showBubbleSize val="0"/>
        </c:dLbls>
        <c:gapWidth val="150"/>
        <c:overlap val="100"/>
        <c:axId val="218126208"/>
        <c:axId val="218127744"/>
      </c:barChart>
      <c:catAx>
        <c:axId val="218126208"/>
        <c:scaling>
          <c:orientation val="minMax"/>
        </c:scaling>
        <c:delete val="0"/>
        <c:axPos val="b"/>
        <c:numFmt formatCode="General" sourceLinked="1"/>
        <c:majorTickMark val="out"/>
        <c:minorTickMark val="none"/>
        <c:tickLblPos val="nextTo"/>
        <c:crossAx val="218127744"/>
        <c:crosses val="autoZero"/>
        <c:auto val="1"/>
        <c:lblAlgn val="ctr"/>
        <c:lblOffset val="100"/>
        <c:noMultiLvlLbl val="0"/>
      </c:catAx>
      <c:valAx>
        <c:axId val="218127744"/>
        <c:scaling>
          <c:orientation val="minMax"/>
        </c:scaling>
        <c:delete val="0"/>
        <c:axPos val="l"/>
        <c:majorGridlines/>
        <c:title>
          <c:tx>
            <c:rich>
              <a:bodyPr/>
              <a:lstStyle/>
              <a:p>
                <a:pPr>
                  <a:defRPr/>
                </a:pPr>
                <a:r>
                  <a:rPr lang="es-ES"/>
                  <a:t>Tonnes lifted (million)</a:t>
                </a:r>
              </a:p>
            </c:rich>
          </c:tx>
          <c:overlay val="0"/>
        </c:title>
        <c:numFmt formatCode="General" sourceLinked="1"/>
        <c:majorTickMark val="out"/>
        <c:minorTickMark val="none"/>
        <c:tickLblPos val="nextTo"/>
        <c:crossAx val="218126208"/>
        <c:crosses val="autoZero"/>
        <c:crossBetween val="between"/>
      </c:valAx>
    </c:plotArea>
    <c:legend>
      <c:legendPos val="r"/>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Road </a:t>
            </a:r>
          </a:p>
        </c:rich>
      </c:tx>
      <c:overlay val="0"/>
    </c:title>
    <c:autoTitleDeleted val="0"/>
    <c:view3D>
      <c:rotX val="15"/>
      <c:rotY val="0"/>
      <c:rAngAx val="0"/>
      <c:perspective val="30"/>
    </c:view3D>
    <c:floor>
      <c:thickness val="0"/>
    </c:floor>
    <c:sideWall>
      <c:thickness val="0"/>
    </c:sideWall>
    <c:backWall>
      <c:thickness val="0"/>
    </c:backWall>
    <c:plotArea>
      <c:layout/>
      <c:pie3DChart>
        <c:varyColors val="1"/>
        <c:ser>
          <c:idx val="0"/>
          <c:order val="0"/>
          <c:tx>
            <c:strRef>
              <c:f>'Road Graphs data'!$B$6</c:f>
              <c:strCache>
                <c:ptCount val="1"/>
                <c:pt idx="0">
                  <c:v>Number</c:v>
                </c:pt>
              </c:strCache>
            </c:strRef>
          </c:tx>
          <c:explosion val="25"/>
          <c:dLbls>
            <c:spPr>
              <a:noFill/>
              <a:ln>
                <a:noFill/>
              </a:ln>
              <a:effectLst/>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'Road Graphs data'!$A$7:$A$17</c:f>
              <c:strCache>
                <c:ptCount val="11"/>
                <c:pt idx="0">
                  <c:v>Non Motorized rickshaw/cart</c:v>
                </c:pt>
                <c:pt idx="1">
                  <c:v>Bicycle/Cargo bike</c:v>
                </c:pt>
                <c:pt idx="2">
                  <c:v>Motorized rickshaw / tuk tuk</c:v>
                </c:pt>
                <c:pt idx="3">
                  <c:v>Motorcycle (2-wheeler)</c:v>
                </c:pt>
                <c:pt idx="4">
                  <c:v>Tempo</c:v>
                </c:pt>
                <c:pt idx="5">
                  <c:v>Light good vehicle (&lt;3.5 t)</c:v>
                </c:pt>
                <c:pt idx="6">
                  <c:v>Rigid Truck (3.5 t - 7.5 t))</c:v>
                </c:pt>
                <c:pt idx="7">
                  <c:v>Rigid Truck (7.5 t-12t)</c:v>
                </c:pt>
                <c:pt idx="8">
                  <c:v>Rigid Truck (12t-20t)</c:v>
                </c:pt>
                <c:pt idx="9">
                  <c:v>Rigid Truck (&gt;20t)</c:v>
                </c:pt>
                <c:pt idx="10">
                  <c:v>Truck and Trailer (&gt;20t)</c:v>
                </c:pt>
              </c:strCache>
            </c:strRef>
          </c:cat>
          <c:val>
            <c:numRef>
              <c:f>'Road Graphs data'!$B$7:$B$17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806C-40A9-9D3C-07DBC18C68EE}"/>
            </c:ext>
          </c:extLst>
        </c:ser>
        <c:dLbls>
          <c:showLegendKey val="0"/>
          <c:showVal val="0"/>
          <c:showCatName val="0"/>
          <c:showSerName val="0"/>
          <c:showPercent val="1"/>
          <c:showBubbleSize val="0"/>
          <c:showLeaderLines val="1"/>
        </c:dLbls>
      </c:pie3DChart>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Road </a:t>
            </a:r>
          </a:p>
        </c:rich>
      </c:tx>
      <c:overlay val="0"/>
    </c:title>
    <c:autoTitleDeleted val="0"/>
    <c:view3D>
      <c:rotX val="15"/>
      <c:rotY val="0"/>
      <c:rAngAx val="0"/>
      <c:perspective val="3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'Road Graphs data'!$A$20:$A$25</c:f>
              <c:strCache>
                <c:ptCount val="6"/>
                <c:pt idx="0">
                  <c:v>Diesel</c:v>
                </c:pt>
                <c:pt idx="1">
                  <c:v>CNG</c:v>
                </c:pt>
                <c:pt idx="2">
                  <c:v>LPG</c:v>
                </c:pt>
                <c:pt idx="3">
                  <c:v>LNG</c:v>
                </c:pt>
                <c:pt idx="4">
                  <c:v>Gasoline</c:v>
                </c:pt>
                <c:pt idx="5">
                  <c:v>Electricity</c:v>
                </c:pt>
              </c:strCache>
            </c:strRef>
          </c:cat>
          <c:val>
            <c:numRef>
              <c:f>'Road Graphs data'!$B$20:$B$25</c:f>
              <c:numCache>
                <c:formatCode>General</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F220-4B29-AC97-304514895B29}"/>
            </c:ext>
          </c:extLst>
        </c:ser>
        <c:dLbls>
          <c:showLegendKey val="0"/>
          <c:showVal val="0"/>
          <c:showCatName val="0"/>
          <c:showSerName val="0"/>
          <c:showPercent val="1"/>
          <c:showBubbleSize val="0"/>
          <c:showLeaderLines val="1"/>
        </c:dLbls>
      </c:pie3DChart>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Rail</a:t>
            </a:r>
          </a:p>
        </c:rich>
      </c:tx>
      <c:overlay val="0"/>
    </c:title>
    <c:autoTitleDeleted val="0"/>
    <c:view3D>
      <c:rotX val="15"/>
      <c:rotY val="0"/>
      <c:rAngAx val="0"/>
      <c:perspective val="3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'Rail Graphs Data'!$A$9:$A$18</c:f>
              <c:strCache>
                <c:ptCount val="10"/>
                <c:pt idx="0">
                  <c:v>Average/mixed</c:v>
                </c:pt>
                <c:pt idx="1">
                  <c:v>Container</c:v>
                </c:pt>
                <c:pt idx="2">
                  <c:v>Cars</c:v>
                </c:pt>
                <c:pt idx="3">
                  <c:v>Chemicals</c:v>
                </c:pt>
                <c:pt idx="4">
                  <c:v>Coal&amp;Steel</c:v>
                </c:pt>
                <c:pt idx="5">
                  <c:v>Building materials</c:v>
                </c:pt>
                <c:pt idx="6">
                  <c:v>Manufactured Products</c:v>
                </c:pt>
                <c:pt idx="7">
                  <c:v>Cereals</c:v>
                </c:pt>
                <c:pt idx="8">
                  <c:v>Truck +trailer on train</c:v>
                </c:pt>
                <c:pt idx="9">
                  <c:v>Trailer only on train</c:v>
                </c:pt>
              </c:strCache>
            </c:strRef>
          </c:cat>
          <c:val>
            <c:numRef>
              <c:f>'Rail Graphs Data'!$B$9:$B$18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364F-4391-9E4A-3C1688A9532C}"/>
            </c:ext>
          </c:extLst>
        </c:ser>
        <c:dLbls>
          <c:showLegendKey val="0"/>
          <c:showVal val="0"/>
          <c:showCatName val="0"/>
          <c:showSerName val="0"/>
          <c:showPercent val="1"/>
          <c:showBubbleSize val="0"/>
          <c:showLeaderLines val="1"/>
        </c:dLbls>
      </c:pie3DChart>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8.jpeg"/><Relationship Id="rId7" Type="http://schemas.openxmlformats.org/officeDocument/2006/relationships/image" Target="../media/image11.jpg"/><Relationship Id="rId2" Type="http://schemas.openxmlformats.org/officeDocument/2006/relationships/image" Target="../media/image7.jpeg"/><Relationship Id="rId1" Type="http://schemas.openxmlformats.org/officeDocument/2006/relationships/image" Target="../media/image6.png"/><Relationship Id="rId6" Type="http://schemas.openxmlformats.org/officeDocument/2006/relationships/hyperlink" Target="https://ecomobility.org/wpdm-package/iclei-ecologistics-self-monitoring-tool-user-guide/" TargetMode="External"/><Relationship Id="rId5" Type="http://schemas.openxmlformats.org/officeDocument/2006/relationships/image" Target="../media/image10.png"/><Relationship Id="rId4"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hyperlink" Target="https://www.carbonfootprint.com/docs/2019_06_emissions_factors_sources_for_2019_electricity.pdf" TargetMode="Externa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8.png"/></Relationships>
</file>

<file path=xl/drawings/_rels/drawing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emf"/><Relationship Id="rId1" Type="http://schemas.openxmlformats.org/officeDocument/2006/relationships/image" Target="../media/image2.emf"/><Relationship Id="rId5" Type="http://schemas.openxmlformats.org/officeDocument/2006/relationships/image" Target="../media/image5.emf"/><Relationship Id="rId4" Type="http://schemas.openxmlformats.org/officeDocument/2006/relationships/image" Target="../media/image4.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3.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17.emf"/><Relationship Id="rId7" Type="http://schemas.openxmlformats.org/officeDocument/2006/relationships/image" Target="../media/image13.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14.emf"/><Relationship Id="rId5" Type="http://schemas.openxmlformats.org/officeDocument/2006/relationships/image" Target="../media/image19.emf"/><Relationship Id="rId4" Type="http://schemas.openxmlformats.org/officeDocument/2006/relationships/image" Target="../media/image18.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25.emf"/><Relationship Id="rId7" Type="http://schemas.openxmlformats.org/officeDocument/2006/relationships/image" Target="../media/image21.emf"/><Relationship Id="rId2" Type="http://schemas.openxmlformats.org/officeDocument/2006/relationships/image" Target="../media/image26.emf"/><Relationship Id="rId1" Type="http://schemas.openxmlformats.org/officeDocument/2006/relationships/image" Target="../media/image27.emf"/><Relationship Id="rId6" Type="http://schemas.openxmlformats.org/officeDocument/2006/relationships/image" Target="../media/image22.emf"/><Relationship Id="rId5" Type="http://schemas.openxmlformats.org/officeDocument/2006/relationships/image" Target="../media/image23.emf"/><Relationship Id="rId4" Type="http://schemas.openxmlformats.org/officeDocument/2006/relationships/image" Target="../media/image24.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32.emf"/><Relationship Id="rId7" Type="http://schemas.openxmlformats.org/officeDocument/2006/relationships/image" Target="../media/image21.emf"/><Relationship Id="rId2" Type="http://schemas.openxmlformats.org/officeDocument/2006/relationships/image" Target="../media/image33.emf"/><Relationship Id="rId1" Type="http://schemas.openxmlformats.org/officeDocument/2006/relationships/image" Target="../media/image34.emf"/><Relationship Id="rId6" Type="http://schemas.openxmlformats.org/officeDocument/2006/relationships/image" Target="../media/image29.emf"/><Relationship Id="rId5" Type="http://schemas.openxmlformats.org/officeDocument/2006/relationships/image" Target="../media/image30.emf"/><Relationship Id="rId4" Type="http://schemas.openxmlformats.org/officeDocument/2006/relationships/image" Target="../media/image3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1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723900</xdr:colOff>
          <xdr:row>35</xdr:row>
          <xdr:rowOff>19050</xdr:rowOff>
        </xdr:from>
        <xdr:to>
          <xdr:col>6</xdr:col>
          <xdr:colOff>47625</xdr:colOff>
          <xdr:row>40</xdr:row>
          <xdr:rowOff>9525</xdr:rowOff>
        </xdr:to>
        <xdr:sp macro="" textlink="">
          <xdr:nvSpPr>
            <xdr:cNvPr id="61446" name="Button 6" hidden="1">
              <a:extLst>
                <a:ext uri="{63B3BB69-23CF-44E3-9099-C40C66FF867C}">
                  <a14:compatExt spid="_x0000_s6144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Impact assessment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24</xdr:row>
          <xdr:rowOff>123825</xdr:rowOff>
        </xdr:from>
        <xdr:to>
          <xdr:col>2</xdr:col>
          <xdr:colOff>447675</xdr:colOff>
          <xdr:row>29</xdr:row>
          <xdr:rowOff>85725</xdr:rowOff>
        </xdr:to>
        <xdr:sp macro="" textlink="">
          <xdr:nvSpPr>
            <xdr:cNvPr id="61441" name="City" hidden="1">
              <a:extLst>
                <a:ext uri="{63B3BB69-23CF-44E3-9099-C40C66FF867C}">
                  <a14:compatExt spid="_x0000_s61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29</xdr:row>
          <xdr:rowOff>152400</xdr:rowOff>
        </xdr:from>
        <xdr:to>
          <xdr:col>2</xdr:col>
          <xdr:colOff>447675</xdr:colOff>
          <xdr:row>34</xdr:row>
          <xdr:rowOff>114300</xdr:rowOff>
        </xdr:to>
        <xdr:sp macro="" textlink="">
          <xdr:nvSpPr>
            <xdr:cNvPr id="61442" name="Road" hidden="1">
              <a:extLst>
                <a:ext uri="{63B3BB69-23CF-44E3-9099-C40C66FF867C}">
                  <a14:compatExt spid="_x0000_s61442"/>
                </a:ext>
              </a:extLst>
            </xdr:cNvPr>
            <xdr:cNvSpPr/>
          </xdr:nvSpPr>
          <xdr:spPr>
            <a:xfrm>
              <a:off x="0" y="0"/>
              <a:ext cx="0" cy="0"/>
            </a:xfrm>
            <a:prstGeom prst="rect">
              <a:avLst/>
            </a:prstGeom>
          </xdr:spPr>
        </xdr:sp>
        <xdr:clientData/>
      </xdr:twoCellAnchor>
    </mc:Choice>
    <mc:Fallback/>
  </mc:AlternateContent>
  <xdr:twoCellAnchor>
    <xdr:from>
      <xdr:col>2</xdr:col>
      <xdr:colOff>479859</xdr:colOff>
      <xdr:row>31</xdr:row>
      <xdr:rowOff>83344</xdr:rowOff>
    </xdr:from>
    <xdr:to>
      <xdr:col>4</xdr:col>
      <xdr:colOff>695325</xdr:colOff>
      <xdr:row>32</xdr:row>
      <xdr:rowOff>183357</xdr:rowOff>
    </xdr:to>
    <xdr:sp macro="" textlink="">
      <xdr:nvSpPr>
        <xdr:cNvPr id="16" name="15 CuadroTexto">
          <a:extLst>
            <a:ext uri="{FF2B5EF4-FFF2-40B4-BE49-F238E27FC236}">
              <a16:creationId xmlns="" xmlns:a16="http://schemas.microsoft.com/office/drawing/2014/main" id="{00000000-0008-0000-0000-000010000000}"/>
            </a:ext>
          </a:extLst>
        </xdr:cNvPr>
        <xdr:cNvSpPr txBox="1"/>
      </xdr:nvSpPr>
      <xdr:spPr>
        <a:xfrm>
          <a:off x="2003859" y="5988844"/>
          <a:ext cx="1739466" cy="2905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GB" sz="1200"/>
            <a:t>Road freight transport</a:t>
          </a:r>
        </a:p>
      </xdr:txBody>
    </xdr:sp>
    <xdr:clientData/>
  </xdr:twoCellAnchor>
  <mc:AlternateContent xmlns:mc="http://schemas.openxmlformats.org/markup-compatibility/2006">
    <mc:Choice xmlns:a14="http://schemas.microsoft.com/office/drawing/2010/main" Requires="a14">
      <xdr:twoCellAnchor editAs="oneCell">
        <xdr:from>
          <xdr:col>4</xdr:col>
          <xdr:colOff>733425</xdr:colOff>
          <xdr:row>24</xdr:row>
          <xdr:rowOff>123825</xdr:rowOff>
        </xdr:from>
        <xdr:to>
          <xdr:col>6</xdr:col>
          <xdr:colOff>123825</xdr:colOff>
          <xdr:row>29</xdr:row>
          <xdr:rowOff>85725</xdr:rowOff>
        </xdr:to>
        <xdr:sp macro="" textlink="">
          <xdr:nvSpPr>
            <xdr:cNvPr id="61443" name="Rail" hidden="1">
              <a:extLst>
                <a:ext uri="{63B3BB69-23CF-44E3-9099-C40C66FF867C}">
                  <a14:compatExt spid="_x0000_s61443"/>
                </a:ext>
              </a:extLst>
            </xdr:cNvPr>
            <xdr:cNvSpPr/>
          </xdr:nvSpPr>
          <xdr:spPr>
            <a:xfrm>
              <a:off x="0" y="0"/>
              <a:ext cx="0" cy="0"/>
            </a:xfrm>
            <a:prstGeom prst="rect">
              <a:avLst/>
            </a:prstGeom>
          </xdr:spPr>
        </xdr:sp>
        <xdr:clientData/>
      </xdr:twoCellAnchor>
    </mc:Choice>
    <mc:Fallback/>
  </mc:AlternateContent>
  <xdr:twoCellAnchor>
    <xdr:from>
      <xdr:col>6</xdr:col>
      <xdr:colOff>128588</xdr:colOff>
      <xdr:row>26</xdr:row>
      <xdr:rowOff>57150</xdr:rowOff>
    </xdr:from>
    <xdr:to>
      <xdr:col>8</xdr:col>
      <xdr:colOff>247650</xdr:colOff>
      <xdr:row>27</xdr:row>
      <xdr:rowOff>152401</xdr:rowOff>
    </xdr:to>
    <xdr:sp macro="" textlink="">
      <xdr:nvSpPr>
        <xdr:cNvPr id="17" name="16 CuadroTexto">
          <a:extLst>
            <a:ext uri="{FF2B5EF4-FFF2-40B4-BE49-F238E27FC236}">
              <a16:creationId xmlns="" xmlns:a16="http://schemas.microsoft.com/office/drawing/2014/main" id="{00000000-0008-0000-0000-000011000000}"/>
            </a:ext>
          </a:extLst>
        </xdr:cNvPr>
        <xdr:cNvSpPr txBox="1"/>
      </xdr:nvSpPr>
      <xdr:spPr>
        <a:xfrm>
          <a:off x="4700588" y="5010150"/>
          <a:ext cx="1643062" cy="285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GB" sz="1200"/>
            <a:t>Rail freight transport</a:t>
          </a:r>
        </a:p>
      </xdr:txBody>
    </xdr:sp>
    <xdr:clientData/>
  </xdr:twoCellAnchor>
  <mc:AlternateContent xmlns:mc="http://schemas.openxmlformats.org/markup-compatibility/2006">
    <mc:Choice xmlns:a14="http://schemas.microsoft.com/office/drawing/2010/main" Requires="a14">
      <xdr:twoCellAnchor editAs="oneCell">
        <xdr:from>
          <xdr:col>4</xdr:col>
          <xdr:colOff>733425</xdr:colOff>
          <xdr:row>30</xdr:row>
          <xdr:rowOff>0</xdr:rowOff>
        </xdr:from>
        <xdr:to>
          <xdr:col>6</xdr:col>
          <xdr:colOff>123825</xdr:colOff>
          <xdr:row>34</xdr:row>
          <xdr:rowOff>152400</xdr:rowOff>
        </xdr:to>
        <xdr:sp macro="" textlink="">
          <xdr:nvSpPr>
            <xdr:cNvPr id="61445" name="Water" hidden="1">
              <a:extLst>
                <a:ext uri="{63B3BB69-23CF-44E3-9099-C40C66FF867C}">
                  <a14:compatExt spid="_x0000_s61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34</xdr:row>
          <xdr:rowOff>171450</xdr:rowOff>
        </xdr:from>
        <xdr:to>
          <xdr:col>2</xdr:col>
          <xdr:colOff>447675</xdr:colOff>
          <xdr:row>39</xdr:row>
          <xdr:rowOff>133350</xdr:rowOff>
        </xdr:to>
        <xdr:sp macro="" textlink="">
          <xdr:nvSpPr>
            <xdr:cNvPr id="61447" name="Graphs" hidden="1">
              <a:extLst>
                <a:ext uri="{63B3BB69-23CF-44E3-9099-C40C66FF867C}">
                  <a14:compatExt spid="_x0000_s61447"/>
                </a:ext>
              </a:extLst>
            </xdr:cNvPr>
            <xdr:cNvSpPr/>
          </xdr:nvSpPr>
          <xdr:spPr>
            <a:xfrm>
              <a:off x="0" y="0"/>
              <a:ext cx="0" cy="0"/>
            </a:xfrm>
            <a:prstGeom prst="rect">
              <a:avLst/>
            </a:prstGeom>
          </xdr:spPr>
        </xdr:sp>
        <xdr:clientData/>
      </xdr:twoCellAnchor>
    </mc:Choice>
    <mc:Fallback/>
  </mc:AlternateContent>
  <xdr:twoCellAnchor>
    <xdr:from>
      <xdr:col>2</xdr:col>
      <xdr:colOff>479859</xdr:colOff>
      <xdr:row>36</xdr:row>
      <xdr:rowOff>115370</xdr:rowOff>
    </xdr:from>
    <xdr:to>
      <xdr:col>3</xdr:col>
      <xdr:colOff>313407</xdr:colOff>
      <xdr:row>37</xdr:row>
      <xdr:rowOff>189430</xdr:rowOff>
    </xdr:to>
    <xdr:sp macro="" textlink="">
      <xdr:nvSpPr>
        <xdr:cNvPr id="19" name="18 CuadroTexto">
          <a:extLst>
            <a:ext uri="{FF2B5EF4-FFF2-40B4-BE49-F238E27FC236}">
              <a16:creationId xmlns="" xmlns:a16="http://schemas.microsoft.com/office/drawing/2014/main" id="{00000000-0008-0000-0000-000013000000}"/>
            </a:ext>
          </a:extLst>
        </xdr:cNvPr>
        <xdr:cNvSpPr txBox="1"/>
      </xdr:nvSpPr>
      <xdr:spPr>
        <a:xfrm>
          <a:off x="2003859" y="6973370"/>
          <a:ext cx="5955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GB" sz="1200"/>
            <a:t>Results</a:t>
          </a:r>
        </a:p>
      </xdr:txBody>
    </xdr:sp>
    <xdr:clientData/>
  </xdr:twoCellAnchor>
  <xdr:twoCellAnchor editAs="oneCell">
    <xdr:from>
      <xdr:col>1</xdr:col>
      <xdr:colOff>275166</xdr:colOff>
      <xdr:row>1</xdr:row>
      <xdr:rowOff>176290</xdr:rowOff>
    </xdr:from>
    <xdr:to>
      <xdr:col>5</xdr:col>
      <xdr:colOff>399524</xdr:colOff>
      <xdr:row>6</xdr:row>
      <xdr:rowOff>138430</xdr:rowOff>
    </xdr:to>
    <xdr:pic>
      <xdr:nvPicPr>
        <xdr:cNvPr id="29" name="8 Imagen">
          <a:extLst>
            <a:ext uri="{FF2B5EF4-FFF2-40B4-BE49-F238E27FC236}">
              <a16:creationId xmlns="" xmlns:a16="http://schemas.microsoft.com/office/drawing/2014/main" id="{00000000-0008-0000-00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444" y="359734"/>
          <a:ext cx="3313469" cy="879363"/>
        </a:xfrm>
        <a:prstGeom prst="rect">
          <a:avLst/>
        </a:prstGeom>
      </xdr:spPr>
    </xdr:pic>
    <xdr:clientData/>
  </xdr:twoCellAnchor>
  <xdr:twoCellAnchor>
    <xdr:from>
      <xdr:col>2</xdr:col>
      <xdr:colOff>479859</xdr:colOff>
      <xdr:row>26</xdr:row>
      <xdr:rowOff>80963</xdr:rowOff>
    </xdr:from>
    <xdr:to>
      <xdr:col>4</xdr:col>
      <xdr:colOff>60759</xdr:colOff>
      <xdr:row>27</xdr:row>
      <xdr:rowOff>128588</xdr:rowOff>
    </xdr:to>
    <xdr:sp macro="" textlink="">
      <xdr:nvSpPr>
        <xdr:cNvPr id="31" name="30 CuadroTexto">
          <a:extLst>
            <a:ext uri="{FF2B5EF4-FFF2-40B4-BE49-F238E27FC236}">
              <a16:creationId xmlns="" xmlns:a16="http://schemas.microsoft.com/office/drawing/2014/main" id="{00000000-0008-0000-0000-00001F000000}"/>
            </a:ext>
          </a:extLst>
        </xdr:cNvPr>
        <xdr:cNvSpPr txBox="1"/>
      </xdr:nvSpPr>
      <xdr:spPr>
        <a:xfrm>
          <a:off x="2003859" y="5033963"/>
          <a:ext cx="1104900"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200"/>
            <a:t>City profile </a:t>
          </a:r>
        </a:p>
      </xdr:txBody>
    </xdr:sp>
    <xdr:clientData/>
  </xdr:twoCellAnchor>
  <xdr:twoCellAnchor>
    <xdr:from>
      <xdr:col>6</xdr:col>
      <xdr:colOff>114299</xdr:colOff>
      <xdr:row>31</xdr:row>
      <xdr:rowOff>135732</xdr:rowOff>
    </xdr:from>
    <xdr:to>
      <xdr:col>9</xdr:col>
      <xdr:colOff>257174</xdr:colOff>
      <xdr:row>32</xdr:row>
      <xdr:rowOff>188119</xdr:rowOff>
    </xdr:to>
    <xdr:sp macro="" textlink="">
      <xdr:nvSpPr>
        <xdr:cNvPr id="32" name="31 CuadroTexto">
          <a:extLst>
            <a:ext uri="{FF2B5EF4-FFF2-40B4-BE49-F238E27FC236}">
              <a16:creationId xmlns="" xmlns:a16="http://schemas.microsoft.com/office/drawing/2014/main" id="{00000000-0008-0000-0000-000020000000}"/>
            </a:ext>
          </a:extLst>
        </xdr:cNvPr>
        <xdr:cNvSpPr txBox="1"/>
      </xdr:nvSpPr>
      <xdr:spPr>
        <a:xfrm>
          <a:off x="4686299" y="6041232"/>
          <a:ext cx="2428875" cy="242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rtl="0" eaLnBrk="1" latinLnBrk="0" hangingPunct="1"/>
          <a:r>
            <a:rPr lang="de-DE" sz="1200">
              <a:solidFill>
                <a:schemeClr val="tx1"/>
              </a:solidFill>
              <a:effectLst/>
              <a:latin typeface="+mn-lt"/>
              <a:ea typeface="+mn-ea"/>
              <a:cs typeface="+mn-cs"/>
            </a:rPr>
            <a:t>Inland waterways freight  transport</a:t>
          </a:r>
          <a:endParaRPr lang="es-ES" sz="1600">
            <a:effectLst/>
          </a:endParaRPr>
        </a:p>
      </xdr:txBody>
    </xdr:sp>
    <xdr:clientData/>
  </xdr:twoCellAnchor>
  <xdr:twoCellAnchor>
    <xdr:from>
      <xdr:col>6</xdr:col>
      <xdr:colOff>161926</xdr:colOff>
      <xdr:row>36</xdr:row>
      <xdr:rowOff>164307</xdr:rowOff>
    </xdr:from>
    <xdr:to>
      <xdr:col>7</xdr:col>
      <xdr:colOff>714376</xdr:colOff>
      <xdr:row>38</xdr:row>
      <xdr:rowOff>26194</xdr:rowOff>
    </xdr:to>
    <xdr:sp macro="" textlink="">
      <xdr:nvSpPr>
        <xdr:cNvPr id="33" name="32 CuadroTexto">
          <a:extLst>
            <a:ext uri="{FF2B5EF4-FFF2-40B4-BE49-F238E27FC236}">
              <a16:creationId xmlns="" xmlns:a16="http://schemas.microsoft.com/office/drawing/2014/main" id="{00000000-0008-0000-0000-000021000000}"/>
            </a:ext>
          </a:extLst>
        </xdr:cNvPr>
        <xdr:cNvSpPr txBox="1"/>
      </xdr:nvSpPr>
      <xdr:spPr>
        <a:xfrm>
          <a:off x="4733926" y="7022307"/>
          <a:ext cx="1314450" cy="242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rtl="0" eaLnBrk="1" latinLnBrk="0" hangingPunct="1"/>
          <a:r>
            <a:rPr lang="de-DE" sz="1200">
              <a:solidFill>
                <a:schemeClr val="tx1"/>
              </a:solidFill>
              <a:effectLst/>
              <a:latin typeface="+mn-lt"/>
              <a:ea typeface="+mn-ea"/>
              <a:cs typeface="+mn-cs"/>
            </a:rPr>
            <a:t>Impact</a:t>
          </a:r>
          <a:r>
            <a:rPr lang="de-DE" sz="1200" baseline="0">
              <a:solidFill>
                <a:schemeClr val="tx1"/>
              </a:solidFill>
              <a:effectLst/>
              <a:latin typeface="+mn-lt"/>
              <a:ea typeface="+mn-ea"/>
              <a:cs typeface="+mn-cs"/>
            </a:rPr>
            <a:t> assessment</a:t>
          </a:r>
          <a:endParaRPr lang="es-ES" sz="1600">
            <a:effectLst/>
          </a:endParaRPr>
        </a:p>
      </xdr:txBody>
    </xdr:sp>
    <xdr:clientData/>
  </xdr:twoCellAnchor>
  <xdr:twoCellAnchor>
    <xdr:from>
      <xdr:col>1</xdr:col>
      <xdr:colOff>377177</xdr:colOff>
      <xdr:row>50</xdr:row>
      <xdr:rowOff>173350</xdr:rowOff>
    </xdr:from>
    <xdr:to>
      <xdr:col>9</xdr:col>
      <xdr:colOff>1</xdr:colOff>
      <xdr:row>55</xdr:row>
      <xdr:rowOff>32381</xdr:rowOff>
    </xdr:to>
    <xdr:grpSp>
      <xdr:nvGrpSpPr>
        <xdr:cNvPr id="36" name="Group 7">
          <a:extLst>
            <a:ext uri="{FF2B5EF4-FFF2-40B4-BE49-F238E27FC236}">
              <a16:creationId xmlns="" xmlns:a16="http://schemas.microsoft.com/office/drawing/2014/main" id="{00000000-0008-0000-0000-000024000000}"/>
            </a:ext>
          </a:extLst>
        </xdr:cNvPr>
        <xdr:cNvGrpSpPr/>
      </xdr:nvGrpSpPr>
      <xdr:grpSpPr>
        <a:xfrm>
          <a:off x="1139177" y="9698350"/>
          <a:ext cx="5718824" cy="811531"/>
          <a:chOff x="703483" y="7934738"/>
          <a:chExt cx="6373343" cy="932353"/>
        </a:xfrm>
      </xdr:grpSpPr>
      <xdr:pic>
        <xdr:nvPicPr>
          <xdr:cNvPr id="37" name="4 Imagen">
            <a:extLst>
              <a:ext uri="{FF2B5EF4-FFF2-40B4-BE49-F238E27FC236}">
                <a16:creationId xmlns="" xmlns:a16="http://schemas.microsoft.com/office/drawing/2014/main" id="{00000000-0008-0000-0000-00002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3483" y="8184134"/>
            <a:ext cx="2720385" cy="615869"/>
          </a:xfrm>
          <a:prstGeom prst="rect">
            <a:avLst/>
          </a:prstGeom>
        </xdr:spPr>
      </xdr:pic>
      <xdr:pic>
        <xdr:nvPicPr>
          <xdr:cNvPr id="38" name="10 Imagen">
            <a:extLst>
              <a:ext uri="{FF2B5EF4-FFF2-40B4-BE49-F238E27FC236}">
                <a16:creationId xmlns="" xmlns:a16="http://schemas.microsoft.com/office/drawing/2014/main" id="{00000000-0008-0000-0000-00002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42325" y="8124818"/>
            <a:ext cx="2041002" cy="742273"/>
          </a:xfrm>
          <a:prstGeom prst="rect">
            <a:avLst/>
          </a:prstGeom>
        </xdr:spPr>
      </xdr:pic>
      <xdr:pic>
        <xdr:nvPicPr>
          <xdr:cNvPr id="39" name="1 Imagen">
            <a:extLst>
              <a:ext uri="{FF2B5EF4-FFF2-40B4-BE49-F238E27FC236}">
                <a16:creationId xmlns="" xmlns:a16="http://schemas.microsoft.com/office/drawing/2014/main" id="{00000000-0008-0000-0000-00002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29603" y="7934738"/>
            <a:ext cx="1447223" cy="779813"/>
          </a:xfrm>
          <a:prstGeom prst="rect">
            <a:avLst/>
          </a:prstGeom>
        </xdr:spPr>
      </xdr:pic>
    </xdr:grpSp>
    <xdr:clientData/>
  </xdr:twoCellAnchor>
  <xdr:twoCellAnchor>
    <xdr:from>
      <xdr:col>5</xdr:col>
      <xdr:colOff>72588</xdr:colOff>
      <xdr:row>43</xdr:row>
      <xdr:rowOff>140786</xdr:rowOff>
    </xdr:from>
    <xdr:to>
      <xdr:col>8</xdr:col>
      <xdr:colOff>617370</xdr:colOff>
      <xdr:row>49</xdr:row>
      <xdr:rowOff>173443</xdr:rowOff>
    </xdr:to>
    <xdr:sp macro="" textlink="">
      <xdr:nvSpPr>
        <xdr:cNvPr id="41" name="TextBox 10">
          <a:extLst>
            <a:ext uri="{FF2B5EF4-FFF2-40B4-BE49-F238E27FC236}">
              <a16:creationId xmlns="" xmlns:a16="http://schemas.microsoft.com/office/drawing/2014/main" id="{00000000-0008-0000-0000-000029000000}"/>
            </a:ext>
          </a:extLst>
        </xdr:cNvPr>
        <xdr:cNvSpPr txBox="1"/>
      </xdr:nvSpPr>
      <xdr:spPr>
        <a:xfrm>
          <a:off x="4058977" y="8028897"/>
          <a:ext cx="2936615" cy="113332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12000"/>
            </a:lnSpc>
          </a:pPr>
          <a:r>
            <a:rPr lang="en-US" sz="1200" b="0"/>
            <a:t>The project is supported by the German Federal Ministry for the Environment, Nature Conservation and Nuclear Safety (BMU) through the International Climate Initiative (IKI).</a:t>
          </a:r>
        </a:p>
      </xdr:txBody>
    </xdr:sp>
    <xdr:clientData/>
  </xdr:twoCellAnchor>
  <xdr:twoCellAnchor editAs="oneCell">
    <xdr:from>
      <xdr:col>1</xdr:col>
      <xdr:colOff>289277</xdr:colOff>
      <xdr:row>41</xdr:row>
      <xdr:rowOff>175085</xdr:rowOff>
    </xdr:from>
    <xdr:to>
      <xdr:col>4</xdr:col>
      <xdr:colOff>560916</xdr:colOff>
      <xdr:row>50</xdr:row>
      <xdr:rowOff>73795</xdr:rowOff>
    </xdr:to>
    <xdr:pic>
      <xdr:nvPicPr>
        <xdr:cNvPr id="42" name="Picture 2">
          <a:extLst>
            <a:ext uri="{FF2B5EF4-FFF2-40B4-BE49-F238E27FC236}">
              <a16:creationId xmlns=""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051277" y="7985585"/>
          <a:ext cx="2557639" cy="161321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xdr:col>
      <xdr:colOff>725282</xdr:colOff>
      <xdr:row>44</xdr:row>
      <xdr:rowOff>29870</xdr:rowOff>
    </xdr:from>
    <xdr:to>
      <xdr:col>4</xdr:col>
      <xdr:colOff>725282</xdr:colOff>
      <xdr:row>49</xdr:row>
      <xdr:rowOff>44792</xdr:rowOff>
    </xdr:to>
    <xdr:cxnSp macro="">
      <xdr:nvCxnSpPr>
        <xdr:cNvPr id="43" name="11 Conector recto">
          <a:extLst>
            <a:ext uri="{FF2B5EF4-FFF2-40B4-BE49-F238E27FC236}">
              <a16:creationId xmlns="" xmlns:a16="http://schemas.microsoft.com/office/drawing/2014/main" id="{00000000-0008-0000-0000-00002B000000}"/>
            </a:ext>
          </a:extLst>
        </xdr:cNvPr>
        <xdr:cNvCxnSpPr/>
      </xdr:nvCxnSpPr>
      <xdr:spPr>
        <a:xfrm>
          <a:off x="3773282" y="8411870"/>
          <a:ext cx="0" cy="967422"/>
        </a:xfrm>
        <a:prstGeom prst="line">
          <a:avLst/>
        </a:prstGeom>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219074</xdr:colOff>
      <xdr:row>7</xdr:row>
      <xdr:rowOff>134404</xdr:rowOff>
    </xdr:from>
    <xdr:to>
      <xdr:col>9</xdr:col>
      <xdr:colOff>247650</xdr:colOff>
      <xdr:row>24</xdr:row>
      <xdr:rowOff>52194</xdr:rowOff>
    </xdr:to>
    <xdr:grpSp>
      <xdr:nvGrpSpPr>
        <xdr:cNvPr id="4" name="Group 3">
          <a:extLst>
            <a:ext uri="{FF2B5EF4-FFF2-40B4-BE49-F238E27FC236}">
              <a16:creationId xmlns="" xmlns:a16="http://schemas.microsoft.com/office/drawing/2014/main" id="{00000000-0008-0000-0000-000004000000}"/>
            </a:ext>
          </a:extLst>
        </xdr:cNvPr>
        <xdr:cNvGrpSpPr/>
      </xdr:nvGrpSpPr>
      <xdr:grpSpPr>
        <a:xfrm>
          <a:off x="981074" y="1467904"/>
          <a:ext cx="6124576" cy="3156290"/>
          <a:chOff x="1016352" y="1418515"/>
          <a:chExt cx="6406798" cy="3036346"/>
        </a:xfrm>
      </xdr:grpSpPr>
      <xdr:sp macro="" textlink="">
        <xdr:nvSpPr>
          <xdr:cNvPr id="28" name="TextBox 8">
            <a:extLst>
              <a:ext uri="{FF2B5EF4-FFF2-40B4-BE49-F238E27FC236}">
                <a16:creationId xmlns="" xmlns:a16="http://schemas.microsoft.com/office/drawing/2014/main" id="{00000000-0008-0000-0000-00001C000000}"/>
              </a:ext>
            </a:extLst>
          </xdr:cNvPr>
          <xdr:cNvSpPr txBox="1"/>
        </xdr:nvSpPr>
        <xdr:spPr>
          <a:xfrm>
            <a:off x="1016352" y="1418515"/>
            <a:ext cx="6406798" cy="303634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fontAlgn="base"/>
            <a:r>
              <a:rPr lang="en-US" sz="1400"/>
              <a:t>Globally, urban freight represents up to 25 percent of urban vehicles, takes up to 40 percent of </a:t>
            </a:r>
            <a:r>
              <a:rPr lang="en-US" sz="1400" kern="1200">
                <a:solidFill>
                  <a:schemeClr val="tx1"/>
                </a:solidFill>
                <a:latin typeface="+mn-lt"/>
                <a:ea typeface="+mn-ea"/>
                <a:cs typeface="+mn-cs"/>
              </a:rPr>
              <a:t>motorized road space and contributes to up to 40 percent of urban transport-related </a:t>
            </a:r>
            <a:r>
              <a:rPr lang="en-GB" sz="1400" kern="1200">
                <a:solidFill>
                  <a:schemeClr val="tx1"/>
                </a:solidFill>
                <a:latin typeface="+mn-lt"/>
                <a:ea typeface="+mn-ea"/>
                <a:cs typeface="+mn-cs"/>
              </a:rPr>
              <a:t>greenhouse gas (GHG) </a:t>
            </a:r>
            <a:r>
              <a:rPr lang="en-US" sz="1400" kern="1200">
                <a:solidFill>
                  <a:schemeClr val="tx1"/>
                </a:solidFill>
                <a:latin typeface="+mn-lt"/>
                <a:ea typeface="+mn-ea"/>
                <a:cs typeface="+mn-cs"/>
              </a:rPr>
              <a:t>emissions</a:t>
            </a:r>
            <a:r>
              <a:rPr lang="en-US" sz="1400"/>
              <a:t>. </a:t>
            </a:r>
          </a:p>
          <a:p>
            <a:pPr algn="l" fontAlgn="base"/>
            <a:endParaRPr lang="en-US" sz="1400"/>
          </a:p>
          <a:p>
            <a:pPr algn="l"/>
            <a:r>
              <a:rPr lang="en-US" sz="1400"/>
              <a:t>The</a:t>
            </a:r>
            <a:r>
              <a:rPr lang="en-US" sz="1400">
                <a:solidFill>
                  <a:sysClr val="windowText" lastClr="000000"/>
                </a:solidFill>
              </a:rPr>
              <a:t> </a:t>
            </a:r>
            <a:r>
              <a:rPr lang="en-US" sz="1400" b="0">
                <a:solidFill>
                  <a:sysClr val="windowText" lastClr="000000"/>
                </a:solidFill>
              </a:rPr>
              <a:t>"</a:t>
            </a:r>
            <a:r>
              <a:rPr lang="en-US" sz="1400" b="1">
                <a:solidFill>
                  <a:sysClr val="windowText" lastClr="000000"/>
                </a:solidFill>
              </a:rPr>
              <a:t>EcoLogistics Self-Monitoring Tool</a:t>
            </a:r>
            <a:r>
              <a:rPr lang="en-US" sz="1400" b="0">
                <a:solidFill>
                  <a:sysClr val="windowText" lastClr="000000"/>
                </a:solidFill>
              </a:rPr>
              <a:t>”</a:t>
            </a:r>
            <a:r>
              <a:rPr lang="en-US" sz="1400" b="0" baseline="0">
                <a:solidFill>
                  <a:sysClr val="windowText" lastClr="000000"/>
                </a:solidFill>
              </a:rPr>
              <a:t> </a:t>
            </a:r>
            <a:r>
              <a:rPr lang="en-US" sz="1400"/>
              <a:t>is a part of ICLEI’s </a:t>
            </a:r>
            <a:r>
              <a:rPr lang="en-US" sz="1400" b="0" i="1"/>
              <a:t>"</a:t>
            </a:r>
            <a:r>
              <a:rPr lang="en-US" sz="1400" b="1" i="1"/>
              <a:t>EcoLogistics: Low carbon freight for sustainable cities</a:t>
            </a:r>
            <a:r>
              <a:rPr lang="en-US" sz="1400" b="0" i="1"/>
              <a:t>"</a:t>
            </a:r>
            <a:r>
              <a:rPr lang="en-US" sz="1400" b="1"/>
              <a:t> </a:t>
            </a:r>
            <a:r>
              <a:rPr lang="en-US" sz="1400"/>
              <a:t>project that can be utilized directly by cities to measure </a:t>
            </a:r>
            <a:r>
              <a:rPr lang="en-US" sz="1400" kern="1200">
                <a:solidFill>
                  <a:schemeClr val="tx1"/>
                </a:solidFill>
                <a:latin typeface="+mn-lt"/>
                <a:ea typeface="+mn-ea"/>
                <a:cs typeface="+mn-cs"/>
              </a:rPr>
              <a:t>the </a:t>
            </a:r>
            <a:r>
              <a:rPr lang="en-GB" sz="1400" kern="1200">
                <a:solidFill>
                  <a:schemeClr val="tx1"/>
                </a:solidFill>
                <a:latin typeface="+mn-lt"/>
                <a:ea typeface="+mn-ea"/>
                <a:cs typeface="+mn-cs"/>
              </a:rPr>
              <a:t>existing GHG emission performance of urban freight using </a:t>
            </a:r>
            <a:r>
              <a:rPr lang="en-GB" sz="1400" kern="1200">
                <a:solidFill>
                  <a:schemeClr val="tx1"/>
                </a:solidFill>
                <a:effectLst/>
                <a:latin typeface="+mn-lt"/>
                <a:ea typeface="+mn-ea"/>
                <a:cs typeface="+mn-cs"/>
              </a:rPr>
              <a:t>CO</a:t>
            </a:r>
            <a:r>
              <a:rPr lang="en-GB" sz="1400" kern="1200" baseline="-25000">
                <a:solidFill>
                  <a:schemeClr val="tx1"/>
                </a:solidFill>
                <a:effectLst/>
                <a:latin typeface="+mn-lt"/>
                <a:ea typeface="+mn-ea"/>
                <a:cs typeface="+mn-cs"/>
              </a:rPr>
              <a:t>2</a:t>
            </a:r>
            <a:r>
              <a:rPr lang="en-GB" sz="1400" kern="1200">
                <a:solidFill>
                  <a:schemeClr val="tx1"/>
                </a:solidFill>
                <a:latin typeface="+mn-lt"/>
                <a:ea typeface="+mn-ea"/>
                <a:cs typeface="+mn-cs"/>
              </a:rPr>
              <a:t> equivalent (</a:t>
            </a:r>
            <a:r>
              <a:rPr lang="en-GB" sz="1400" kern="1200">
                <a:solidFill>
                  <a:schemeClr val="tx1"/>
                </a:solidFill>
                <a:effectLst/>
                <a:latin typeface="+mn-lt"/>
                <a:ea typeface="+mn-ea"/>
                <a:cs typeface="+mn-cs"/>
              </a:rPr>
              <a:t>CO</a:t>
            </a:r>
            <a:r>
              <a:rPr lang="en-GB" sz="1400" kern="1200" baseline="-25000">
                <a:solidFill>
                  <a:schemeClr val="tx1"/>
                </a:solidFill>
                <a:effectLst/>
                <a:latin typeface="+mn-lt"/>
                <a:ea typeface="+mn-ea"/>
                <a:cs typeface="+mn-cs"/>
              </a:rPr>
              <a:t>2</a:t>
            </a:r>
            <a:r>
              <a:rPr lang="en-GB" sz="1400" kern="1200">
                <a:solidFill>
                  <a:schemeClr val="tx1"/>
                </a:solidFill>
                <a:effectLst/>
                <a:latin typeface="+mn-lt"/>
                <a:ea typeface="+mn-ea"/>
                <a:cs typeface="+mn-cs"/>
              </a:rPr>
              <a:t>e</a:t>
            </a:r>
            <a:r>
              <a:rPr lang="en-GB" sz="1400" kern="1200">
                <a:solidFill>
                  <a:schemeClr val="tx1"/>
                </a:solidFill>
                <a:latin typeface="+mn-lt"/>
                <a:ea typeface="+mn-ea"/>
                <a:cs typeface="+mn-cs"/>
              </a:rPr>
              <a:t>) values</a:t>
            </a:r>
            <a:r>
              <a:rPr lang="en-US" sz="1400"/>
              <a:t>. The tool can also be used to estimate the urban freight emissions in the business-as-usual (BAU) and target scenarios. A selected set of solutions are modelled to help decision makers analyze the potential of emission reductions.</a:t>
            </a:r>
          </a:p>
          <a:p>
            <a:pPr algn="l"/>
            <a:endParaRPr lang="de-DE" sz="1400"/>
          </a:p>
          <a:p>
            <a:pPr algn="l"/>
            <a:r>
              <a:rPr lang="de-DE" sz="1400"/>
              <a:t>Click on the respective icon to start calculation. For guidance on how to use the tool, please refer to the user guide</a:t>
            </a:r>
            <a:r>
              <a:rPr lang="de-DE" sz="1400" baseline="0"/>
              <a:t> </a:t>
            </a:r>
            <a:endParaRPr lang="en-US" sz="1400">
              <a:solidFill>
                <a:srgbClr val="FF0000"/>
              </a:solidFill>
            </a:endParaRPr>
          </a:p>
        </xdr:txBody>
      </xdr:sp>
      <xdr:sp macro="" textlink="">
        <xdr:nvSpPr>
          <xdr:cNvPr id="25" name="19 CuadroTexto">
            <a:hlinkClick xmlns:r="http://schemas.openxmlformats.org/officeDocument/2006/relationships" r:id="rId6"/>
            <a:extLst>
              <a:ext uri="{FF2B5EF4-FFF2-40B4-BE49-F238E27FC236}">
                <a16:creationId xmlns="" xmlns:a16="http://schemas.microsoft.com/office/drawing/2014/main" id="{00000000-0008-0000-0000-000019000000}"/>
              </a:ext>
            </a:extLst>
          </xdr:cNvPr>
          <xdr:cNvSpPr txBox="1"/>
        </xdr:nvSpPr>
        <xdr:spPr>
          <a:xfrm>
            <a:off x="3680070" y="4116613"/>
            <a:ext cx="52836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ysClr val="windowText" lastClr="000000"/>
                </a:solidFill>
              </a:rPr>
              <a:t>here.</a:t>
            </a:r>
            <a:endParaRPr lang="es-ES" sz="1400" b="0">
              <a:solidFill>
                <a:sysClr val="windowText" lastClr="000000"/>
              </a:solidFill>
            </a:endParaRPr>
          </a:p>
        </xdr:txBody>
      </xdr:sp>
    </xdr:grpSp>
    <xdr:clientData/>
  </xdr:twoCellAnchor>
  <xdr:twoCellAnchor editAs="oneCell">
    <xdr:from>
      <xdr:col>7</xdr:col>
      <xdr:colOff>116417</xdr:colOff>
      <xdr:row>0</xdr:row>
      <xdr:rowOff>42333</xdr:rowOff>
    </xdr:from>
    <xdr:to>
      <xdr:col>9</xdr:col>
      <xdr:colOff>254001</xdr:colOff>
      <xdr:row>7</xdr:row>
      <xdr:rowOff>65817</xdr:rowOff>
    </xdr:to>
    <xdr:pic>
      <xdr:nvPicPr>
        <xdr:cNvPr id="2" name="Picture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450417" y="42333"/>
          <a:ext cx="1661584" cy="13569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171450</xdr:colOff>
          <xdr:row>16</xdr:row>
          <xdr:rowOff>19050</xdr:rowOff>
        </xdr:from>
        <xdr:to>
          <xdr:col>4</xdr:col>
          <xdr:colOff>514350</xdr:colOff>
          <xdr:row>17</xdr:row>
          <xdr:rowOff>57150</xdr:rowOff>
        </xdr:to>
        <xdr:sp macro="" textlink="">
          <xdr:nvSpPr>
            <xdr:cNvPr id="196609" name="Button 1" hidden="1">
              <a:extLst>
                <a:ext uri="{63B3BB69-23CF-44E3-9099-C40C66FF867C}">
                  <a14:compatExt spid="_x0000_s19660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xdr:row>
          <xdr:rowOff>9525</xdr:rowOff>
        </xdr:from>
        <xdr:to>
          <xdr:col>8</xdr:col>
          <xdr:colOff>314325</xdr:colOff>
          <xdr:row>5</xdr:row>
          <xdr:rowOff>161925</xdr:rowOff>
        </xdr:to>
        <xdr:sp macro="" textlink="">
          <xdr:nvSpPr>
            <xdr:cNvPr id="196616" name="Home" hidden="1">
              <a:extLst>
                <a:ext uri="{63B3BB69-23CF-44E3-9099-C40C66FF867C}">
                  <a14:compatExt spid="_x0000_s196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47625</xdr:rowOff>
        </xdr:from>
        <xdr:to>
          <xdr:col>8</xdr:col>
          <xdr:colOff>314325</xdr:colOff>
          <xdr:row>12</xdr:row>
          <xdr:rowOff>9525</xdr:rowOff>
        </xdr:to>
        <xdr:sp macro="" textlink="">
          <xdr:nvSpPr>
            <xdr:cNvPr id="196617" name="Back" hidden="1">
              <a:extLst>
                <a:ext uri="{63B3BB69-23CF-44E3-9099-C40C66FF867C}">
                  <a14:compatExt spid="_x0000_s196617"/>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171450</xdr:colOff>
          <xdr:row>17</xdr:row>
          <xdr:rowOff>19050</xdr:rowOff>
        </xdr:from>
        <xdr:to>
          <xdr:col>4</xdr:col>
          <xdr:colOff>514350</xdr:colOff>
          <xdr:row>18</xdr:row>
          <xdr:rowOff>57150</xdr:rowOff>
        </xdr:to>
        <xdr:sp macro="" textlink="">
          <xdr:nvSpPr>
            <xdr:cNvPr id="179201" name="Button 1" hidden="1">
              <a:extLst>
                <a:ext uri="{63B3BB69-23CF-44E3-9099-C40C66FF867C}">
                  <a14:compatExt spid="_x0000_s17920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0</xdr:row>
          <xdr:rowOff>180975</xdr:rowOff>
        </xdr:from>
        <xdr:to>
          <xdr:col>8</xdr:col>
          <xdr:colOff>276225</xdr:colOff>
          <xdr:row>5</xdr:row>
          <xdr:rowOff>133350</xdr:rowOff>
        </xdr:to>
        <xdr:sp macro="" textlink="">
          <xdr:nvSpPr>
            <xdr:cNvPr id="179202" name="Home" hidden="1">
              <a:extLst>
                <a:ext uri="{63B3BB69-23CF-44E3-9099-C40C66FF867C}">
                  <a14:compatExt spid="_x0000_s179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19050</xdr:rowOff>
        </xdr:from>
        <xdr:to>
          <xdr:col>8</xdr:col>
          <xdr:colOff>266700</xdr:colOff>
          <xdr:row>11</xdr:row>
          <xdr:rowOff>57150</xdr:rowOff>
        </xdr:to>
        <xdr:sp macro="" textlink="">
          <xdr:nvSpPr>
            <xdr:cNvPr id="179203" name="Back" hidden="1">
              <a:extLst>
                <a:ext uri="{63B3BB69-23CF-44E3-9099-C40C66FF867C}">
                  <a14:compatExt spid="_x0000_s179203"/>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133350</xdr:colOff>
          <xdr:row>17</xdr:row>
          <xdr:rowOff>85725</xdr:rowOff>
        </xdr:from>
        <xdr:to>
          <xdr:col>4</xdr:col>
          <xdr:colOff>476250</xdr:colOff>
          <xdr:row>18</xdr:row>
          <xdr:rowOff>123825</xdr:rowOff>
        </xdr:to>
        <xdr:sp macro="" textlink="">
          <xdr:nvSpPr>
            <xdr:cNvPr id="242689" name="Button 1" hidden="1">
              <a:extLst>
                <a:ext uri="{63B3BB69-23CF-44E3-9099-C40C66FF867C}">
                  <a14:compatExt spid="_x0000_s24268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47625</xdr:rowOff>
        </xdr:from>
        <xdr:to>
          <xdr:col>12</xdr:col>
          <xdr:colOff>190500</xdr:colOff>
          <xdr:row>6</xdr:row>
          <xdr:rowOff>9525</xdr:rowOff>
        </xdr:to>
        <xdr:sp macro="" textlink="">
          <xdr:nvSpPr>
            <xdr:cNvPr id="242690" name="Home" hidden="1">
              <a:extLst>
                <a:ext uri="{63B3BB69-23CF-44E3-9099-C40C66FF867C}">
                  <a14:compatExt spid="_x0000_s242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xdr:row>
          <xdr:rowOff>47625</xdr:rowOff>
        </xdr:from>
        <xdr:to>
          <xdr:col>12</xdr:col>
          <xdr:colOff>190500</xdr:colOff>
          <xdr:row>12</xdr:row>
          <xdr:rowOff>9525</xdr:rowOff>
        </xdr:to>
        <xdr:sp macro="" textlink="">
          <xdr:nvSpPr>
            <xdr:cNvPr id="242692" name="back" hidden="1">
              <a:extLst>
                <a:ext uri="{63B3BB69-23CF-44E3-9099-C40C66FF867C}">
                  <a14:compatExt spid="_x0000_s242692"/>
                </a:ext>
              </a:extLst>
            </xdr:cNvPr>
            <xdr:cNvSpPr/>
          </xdr:nvSpPr>
          <xdr:spPr>
            <a:xfrm>
              <a:off x="0" y="0"/>
              <a:ext cx="0" cy="0"/>
            </a:xfrm>
            <a:prstGeom prst="rect">
              <a:avLst/>
            </a:prstGeom>
          </xdr:spPr>
        </xdr:sp>
        <xdr:clientData/>
      </xdr:twoCellAnchor>
    </mc:Choice>
    <mc:Fallback/>
  </mc:AlternateContent>
  <xdr:oneCellAnchor>
    <xdr:from>
      <xdr:col>17</xdr:col>
      <xdr:colOff>60465</xdr:colOff>
      <xdr:row>33</xdr:row>
      <xdr:rowOff>0</xdr:rowOff>
    </xdr:from>
    <xdr:ext cx="393826" cy="162389"/>
    <xdr:sp macro="" textlink="">
      <xdr:nvSpPr>
        <xdr:cNvPr id="5" name="CuadroTexto 4">
          <a:hlinkClick xmlns:r="http://schemas.openxmlformats.org/officeDocument/2006/relationships" r:id="rId1"/>
          <a:extLst>
            <a:ext uri="{FF2B5EF4-FFF2-40B4-BE49-F238E27FC236}">
              <a16:creationId xmlns="" xmlns:a16="http://schemas.microsoft.com/office/drawing/2014/main" id="{00000000-0008-0000-1600-000005000000}"/>
            </a:ext>
          </a:extLst>
        </xdr:cNvPr>
        <xdr:cNvSpPr txBox="1"/>
      </xdr:nvSpPr>
      <xdr:spPr>
        <a:xfrm>
          <a:off x="3498990" y="4276725"/>
          <a:ext cx="393826" cy="1623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900" i="1" u="sng">
              <a:solidFill>
                <a:srgbClr val="002060"/>
              </a:solidFill>
            </a:rPr>
            <a:t>here</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6</xdr:col>
      <xdr:colOff>685800</xdr:colOff>
      <xdr:row>6</xdr:row>
      <xdr:rowOff>9525</xdr:rowOff>
    </xdr:from>
    <xdr:to>
      <xdr:col>12</xdr:col>
      <xdr:colOff>685800</xdr:colOff>
      <xdr:row>20</xdr:row>
      <xdr:rowOff>85725</xdr:rowOff>
    </xdr:to>
    <xdr:graphicFrame macro="">
      <xdr:nvGraphicFramePr>
        <xdr:cNvPr id="5" name="4 Gráfico">
          <a:extLst>
            <a:ext uri="{FF2B5EF4-FFF2-40B4-BE49-F238E27FC236}">
              <a16:creationId xmlns="" xmlns:a16="http://schemas.microsoft.com/office/drawing/2014/main" id="{00000000-0008-0000-1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228600</xdr:colOff>
      <xdr:row>1</xdr:row>
      <xdr:rowOff>19050</xdr:rowOff>
    </xdr:from>
    <xdr:ext cx="4100418" cy="1986826"/>
    <xdr:sp macro="" textlink="">
      <xdr:nvSpPr>
        <xdr:cNvPr id="6" name="5 CuadroTexto">
          <a:extLst>
            <a:ext uri="{FF2B5EF4-FFF2-40B4-BE49-F238E27FC236}">
              <a16:creationId xmlns="" xmlns:a16="http://schemas.microsoft.com/office/drawing/2014/main" id="{00000000-0008-0000-1700-000006000000}"/>
            </a:ext>
          </a:extLst>
        </xdr:cNvPr>
        <xdr:cNvSpPr txBox="1"/>
      </xdr:nvSpPr>
      <xdr:spPr>
        <a:xfrm>
          <a:off x="10134600" y="209550"/>
          <a:ext cx="4100418" cy="19868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    ActiveSheet.Shapes.AddChart.Select</a:t>
          </a:r>
        </a:p>
        <a:p>
          <a:r>
            <a:rPr lang="en-GB" sz="1100"/>
            <a:t>    ActiveChart.ChartType = xlColumnStacked</a:t>
          </a:r>
        </a:p>
        <a:p>
          <a:r>
            <a:rPr lang="en-GB" sz="1100"/>
            <a:t>    ActiveSheet.ChartObjects("4 Gráfico").Activate</a:t>
          </a:r>
        </a:p>
        <a:p>
          <a:r>
            <a:rPr lang="en-GB" sz="1100"/>
            <a:t>    ActiveChart.SetSourceData Source:=Range("B1:F6")</a:t>
          </a:r>
        </a:p>
        <a:p>
          <a:r>
            <a:rPr lang="en-GB" sz="1100"/>
            <a:t>    ActiveChart.SetSourceData</a:t>
          </a:r>
        </a:p>
        <a:p>
          <a:r>
            <a:rPr lang="en-GB" sz="1100"/>
            <a:t>    ActiveSheet.ChartObjects("4 Gráfico").Activate</a:t>
          </a:r>
        </a:p>
        <a:p>
          <a:r>
            <a:rPr lang="en-GB" sz="1100"/>
            <a:t>    ActiveChart.SeriesCollection(5).Select</a:t>
          </a:r>
        </a:p>
        <a:p>
          <a:r>
            <a:rPr lang="en-GB" sz="1100"/>
            <a:t>    ActiveChart.SeriesCollection(5).ChartType = xlLineMarkersStacked</a:t>
          </a:r>
        </a:p>
        <a:p>
          <a:r>
            <a:rPr lang="en-GB" sz="1100"/>
            <a:t>    ActiveChart.PlotArea.Select</a:t>
          </a:r>
        </a:p>
        <a:p>
          <a:r>
            <a:rPr lang="en-GB" sz="1100"/>
            <a:t>    ActiveChart.SeriesCollection(5).Select</a:t>
          </a:r>
        </a:p>
        <a:p>
          <a:r>
            <a:rPr lang="en-GB" sz="1100"/>
            <a:t>    ActiveChart.SeriesCollection(5).AxisGroup = 2</a:t>
          </a:r>
        </a:p>
      </xdr:txBody>
    </xdr:sp>
    <xdr:clientData/>
  </xdr:oneCellAnchor>
  <xdr:twoCellAnchor>
    <xdr:from>
      <xdr:col>4</xdr:col>
      <xdr:colOff>323851</xdr:colOff>
      <xdr:row>9</xdr:row>
      <xdr:rowOff>38099</xdr:rowOff>
    </xdr:from>
    <xdr:to>
      <xdr:col>7</xdr:col>
      <xdr:colOff>352425</xdr:colOff>
      <xdr:row>36</xdr:row>
      <xdr:rowOff>28575</xdr:rowOff>
    </xdr:to>
    <xdr:graphicFrame macro="">
      <xdr:nvGraphicFramePr>
        <xdr:cNvPr id="8" name="7 Gráfico">
          <a:extLst>
            <a:ext uri="{FF2B5EF4-FFF2-40B4-BE49-F238E27FC236}">
              <a16:creationId xmlns="" xmlns:a16="http://schemas.microsoft.com/office/drawing/2014/main" id="{00000000-0008-0000-1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10</xdr:row>
      <xdr:rowOff>0</xdr:rowOff>
    </xdr:from>
    <xdr:to>
      <xdr:col>9</xdr:col>
      <xdr:colOff>571500</xdr:colOff>
      <xdr:row>24</xdr:row>
      <xdr:rowOff>76200</xdr:rowOff>
    </xdr:to>
    <xdr:graphicFrame macro="">
      <xdr:nvGraphicFramePr>
        <xdr:cNvPr id="2" name="1 Gráfico">
          <a:extLst>
            <a:ext uri="{FF2B5EF4-FFF2-40B4-BE49-F238E27FC236}">
              <a16:creationId xmlns=""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57150</xdr:colOff>
          <xdr:row>1</xdr:row>
          <xdr:rowOff>0</xdr:rowOff>
        </xdr:from>
        <xdr:to>
          <xdr:col>15</xdr:col>
          <xdr:colOff>66675</xdr:colOff>
          <xdr:row>7</xdr:row>
          <xdr:rowOff>19050</xdr:rowOff>
        </xdr:to>
        <xdr:sp macro="" textlink="">
          <xdr:nvSpPr>
            <xdr:cNvPr id="8195" name="Home"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7</xdr:row>
          <xdr:rowOff>28575</xdr:rowOff>
        </xdr:from>
        <xdr:to>
          <xdr:col>15</xdr:col>
          <xdr:colOff>76200</xdr:colOff>
          <xdr:row>14</xdr:row>
          <xdr:rowOff>95250</xdr:rowOff>
        </xdr:to>
        <xdr:sp macro="" textlink="">
          <xdr:nvSpPr>
            <xdr:cNvPr id="8202" name="Graphs" hidden="1">
              <a:extLst>
                <a:ext uri="{63B3BB69-23CF-44E3-9099-C40C66FF867C}">
                  <a14:compatExt spid="_x0000_s8202"/>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31</xdr:row>
          <xdr:rowOff>19050</xdr:rowOff>
        </xdr:from>
        <xdr:to>
          <xdr:col>9</xdr:col>
          <xdr:colOff>0</xdr:colOff>
          <xdr:row>33</xdr:row>
          <xdr:rowOff>57150</xdr:rowOff>
        </xdr:to>
        <xdr:sp macro="" textlink="">
          <xdr:nvSpPr>
            <xdr:cNvPr id="59394" name="CalculateCommandButton" hidden="1">
              <a:extLst>
                <a:ext uri="{63B3BB69-23CF-44E3-9099-C40C66FF867C}">
                  <a14:compatExt spid="_x0000_s59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38100</xdr:rowOff>
        </xdr:from>
        <xdr:to>
          <xdr:col>8</xdr:col>
          <xdr:colOff>171450</xdr:colOff>
          <xdr:row>36</xdr:row>
          <xdr:rowOff>76200</xdr:rowOff>
        </xdr:to>
        <xdr:sp macro="" textlink="">
          <xdr:nvSpPr>
            <xdr:cNvPr id="59395" name="InsertCommandButton" hidden="1">
              <a:extLst>
                <a:ext uri="{63B3BB69-23CF-44E3-9099-C40C66FF867C}">
                  <a14:compatExt spid="_x0000_s59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34</xdr:row>
          <xdr:rowOff>38100</xdr:rowOff>
        </xdr:from>
        <xdr:to>
          <xdr:col>39</xdr:col>
          <xdr:colOff>152400</xdr:colOff>
          <xdr:row>36</xdr:row>
          <xdr:rowOff>76200</xdr:rowOff>
        </xdr:to>
        <xdr:sp macro="" textlink="">
          <xdr:nvSpPr>
            <xdr:cNvPr id="59396" name="ShowDataCommandButton" hidden="1">
              <a:extLst>
                <a:ext uri="{63B3BB69-23CF-44E3-9099-C40C66FF867C}">
                  <a14:compatExt spid="_x0000_s59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12</xdr:row>
          <xdr:rowOff>85725</xdr:rowOff>
        </xdr:from>
        <xdr:to>
          <xdr:col>40</xdr:col>
          <xdr:colOff>9525</xdr:colOff>
          <xdr:row>14</xdr:row>
          <xdr:rowOff>85725</xdr:rowOff>
        </xdr:to>
        <xdr:sp macro="" textlink="">
          <xdr:nvSpPr>
            <xdr:cNvPr id="59400" name="CheckBox1" hidden="1">
              <a:extLst>
                <a:ext uri="{63B3BB69-23CF-44E3-9099-C40C66FF867C}">
                  <a14:compatExt spid="_x0000_s59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34</xdr:row>
          <xdr:rowOff>38100</xdr:rowOff>
        </xdr:from>
        <xdr:to>
          <xdr:col>14</xdr:col>
          <xdr:colOff>38100</xdr:colOff>
          <xdr:row>36</xdr:row>
          <xdr:rowOff>76200</xdr:rowOff>
        </xdr:to>
        <xdr:sp macro="" textlink="">
          <xdr:nvSpPr>
            <xdr:cNvPr id="59409" name="DeleteCommandButton" hidden="1">
              <a:extLst>
                <a:ext uri="{63B3BB69-23CF-44E3-9099-C40C66FF867C}">
                  <a14:compatExt spid="_x0000_s59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xdr:row>
          <xdr:rowOff>0</xdr:rowOff>
        </xdr:from>
        <xdr:to>
          <xdr:col>27</xdr:col>
          <xdr:colOff>9525</xdr:colOff>
          <xdr:row>27</xdr:row>
          <xdr:rowOff>57150</xdr:rowOff>
        </xdr:to>
        <xdr:sp macro="" textlink="">
          <xdr:nvSpPr>
            <xdr:cNvPr id="59421" name="CheckBox2" hidden="1">
              <a:extLst>
                <a:ext uri="{63B3BB69-23CF-44E3-9099-C40C66FF867C}">
                  <a14:compatExt spid="_x0000_s59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104775</xdr:colOff>
          <xdr:row>1</xdr:row>
          <xdr:rowOff>76200</xdr:rowOff>
        </xdr:from>
        <xdr:to>
          <xdr:col>46</xdr:col>
          <xdr:colOff>114300</xdr:colOff>
          <xdr:row>9</xdr:row>
          <xdr:rowOff>47625</xdr:rowOff>
        </xdr:to>
        <xdr:sp macro="" textlink="">
          <xdr:nvSpPr>
            <xdr:cNvPr id="59422" name="Home" hidden="1">
              <a:extLst>
                <a:ext uri="{63B3BB69-23CF-44E3-9099-C40C66FF867C}">
                  <a14:compatExt spid="_x0000_s59422"/>
                </a:ext>
              </a:extLst>
            </xdr:cNvPr>
            <xdr:cNvSpPr/>
          </xdr:nvSpPr>
          <xdr:spPr>
            <a:xfrm>
              <a:off x="0" y="0"/>
              <a:ext cx="0" cy="0"/>
            </a:xfrm>
            <a:prstGeom prst="rect">
              <a:avLst/>
            </a:prstGeom>
          </xdr:spPr>
        </xdr:sp>
        <xdr:clientData/>
      </xdr:twoCellAnchor>
    </mc:Choice>
    <mc:Fallback/>
  </mc:AlternateContent>
  <xdr:twoCellAnchor editAs="oneCell">
    <xdr:from>
      <xdr:col>44</xdr:col>
      <xdr:colOff>24848</xdr:colOff>
      <xdr:row>34</xdr:row>
      <xdr:rowOff>8282</xdr:rowOff>
    </xdr:from>
    <xdr:to>
      <xdr:col>45</xdr:col>
      <xdr:colOff>148673</xdr:colOff>
      <xdr:row>37</xdr:row>
      <xdr:rowOff>27332</xdr:rowOff>
    </xdr:to>
    <xdr:sp macro="" textlink="">
      <xdr:nvSpPr>
        <xdr:cNvPr id="59432" name="AutoShape 40" descr="Resultado de imagen de truck ico">
          <a:extLst>
            <a:ext uri="{FF2B5EF4-FFF2-40B4-BE49-F238E27FC236}">
              <a16:creationId xmlns="" xmlns:a16="http://schemas.microsoft.com/office/drawing/2014/main" id="{00000000-0008-0000-0300-000028E80000}"/>
            </a:ext>
          </a:extLst>
        </xdr:cNvPr>
        <xdr:cNvSpPr>
          <a:spLocks noChangeAspect="1" noChangeArrowheads="1"/>
        </xdr:cNvSpPr>
      </xdr:nvSpPr>
      <xdr:spPr bwMode="auto">
        <a:xfrm>
          <a:off x="8042413" y="3553239"/>
          <a:ext cx="306043" cy="3172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104775</xdr:colOff>
      <xdr:row>1</xdr:row>
      <xdr:rowOff>85725</xdr:rowOff>
    </xdr:from>
    <xdr:to>
      <xdr:col>17</xdr:col>
      <xdr:colOff>20325</xdr:colOff>
      <xdr:row>4</xdr:row>
      <xdr:rowOff>153675</xdr:rowOff>
    </xdr:to>
    <xdr:pic>
      <xdr:nvPicPr>
        <xdr:cNvPr id="17" name="16 Imagen" descr="Resultado de imagen de city road icon">
          <a:extLst>
            <a:ext uri="{FF2B5EF4-FFF2-40B4-BE49-F238E27FC236}">
              <a16:creationId xmlns=""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1775" y="187325"/>
          <a:ext cx="487050" cy="47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41</xdr:col>
          <xdr:colOff>104775</xdr:colOff>
          <xdr:row>9</xdr:row>
          <xdr:rowOff>76200</xdr:rowOff>
        </xdr:from>
        <xdr:to>
          <xdr:col>46</xdr:col>
          <xdr:colOff>114300</xdr:colOff>
          <xdr:row>19</xdr:row>
          <xdr:rowOff>19050</xdr:rowOff>
        </xdr:to>
        <xdr:sp macro="" textlink="">
          <xdr:nvSpPr>
            <xdr:cNvPr id="59427" name="Graphs" hidden="1">
              <a:extLst>
                <a:ext uri="{63B3BB69-23CF-44E3-9099-C40C66FF867C}">
                  <a14:compatExt spid="_x0000_s5942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31</xdr:row>
          <xdr:rowOff>19050</xdr:rowOff>
        </xdr:from>
        <xdr:to>
          <xdr:col>9</xdr:col>
          <xdr:colOff>0</xdr:colOff>
          <xdr:row>33</xdr:row>
          <xdr:rowOff>57150</xdr:rowOff>
        </xdr:to>
        <xdr:sp macro="" textlink="">
          <xdr:nvSpPr>
            <xdr:cNvPr id="65537" name="CalculateCommandButton" hidden="1">
              <a:extLst>
                <a:ext uri="{63B3BB69-23CF-44E3-9099-C40C66FF867C}">
                  <a14:compatExt spid="_x0000_s65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38100</xdr:rowOff>
        </xdr:from>
        <xdr:to>
          <xdr:col>8</xdr:col>
          <xdr:colOff>171450</xdr:colOff>
          <xdr:row>36</xdr:row>
          <xdr:rowOff>76200</xdr:rowOff>
        </xdr:to>
        <xdr:sp macro="" textlink="">
          <xdr:nvSpPr>
            <xdr:cNvPr id="65538" name="InsertCommandButton" hidden="1">
              <a:extLst>
                <a:ext uri="{63B3BB69-23CF-44E3-9099-C40C66FF867C}">
                  <a14:compatExt spid="_x0000_s65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34</xdr:row>
          <xdr:rowOff>38100</xdr:rowOff>
        </xdr:from>
        <xdr:to>
          <xdr:col>39</xdr:col>
          <xdr:colOff>152400</xdr:colOff>
          <xdr:row>36</xdr:row>
          <xdr:rowOff>76200</xdr:rowOff>
        </xdr:to>
        <xdr:sp macro="" textlink="">
          <xdr:nvSpPr>
            <xdr:cNvPr id="65539" name="ShowDataCommandButton" hidden="1">
              <a:extLst>
                <a:ext uri="{63B3BB69-23CF-44E3-9099-C40C66FF867C}">
                  <a14:compatExt spid="_x0000_s65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12</xdr:row>
          <xdr:rowOff>85725</xdr:rowOff>
        </xdr:from>
        <xdr:to>
          <xdr:col>40</xdr:col>
          <xdr:colOff>9525</xdr:colOff>
          <xdr:row>14</xdr:row>
          <xdr:rowOff>85725</xdr:rowOff>
        </xdr:to>
        <xdr:sp macro="" textlink="">
          <xdr:nvSpPr>
            <xdr:cNvPr id="65540" name="CheckBox1" hidden="1">
              <a:extLst>
                <a:ext uri="{63B3BB69-23CF-44E3-9099-C40C66FF867C}">
                  <a14:compatExt spid="_x0000_s65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34</xdr:row>
          <xdr:rowOff>38100</xdr:rowOff>
        </xdr:from>
        <xdr:to>
          <xdr:col>14</xdr:col>
          <xdr:colOff>38100</xdr:colOff>
          <xdr:row>36</xdr:row>
          <xdr:rowOff>76200</xdr:rowOff>
        </xdr:to>
        <xdr:sp macro="" textlink="">
          <xdr:nvSpPr>
            <xdr:cNvPr id="65543" name="DeleteCommandButton" hidden="1">
              <a:extLst>
                <a:ext uri="{63B3BB69-23CF-44E3-9099-C40C66FF867C}">
                  <a14:compatExt spid="_x0000_s65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24</xdr:row>
          <xdr:rowOff>76200</xdr:rowOff>
        </xdr:from>
        <xdr:to>
          <xdr:col>27</xdr:col>
          <xdr:colOff>47625</xdr:colOff>
          <xdr:row>27</xdr:row>
          <xdr:rowOff>9525</xdr:rowOff>
        </xdr:to>
        <xdr:sp macro="" textlink="">
          <xdr:nvSpPr>
            <xdr:cNvPr id="65545" name="CheckBox2" hidden="1">
              <a:extLst>
                <a:ext uri="{63B3BB69-23CF-44E3-9099-C40C66FF867C}">
                  <a14:compatExt spid="_x0000_s65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104775</xdr:colOff>
          <xdr:row>1</xdr:row>
          <xdr:rowOff>76200</xdr:rowOff>
        </xdr:from>
        <xdr:to>
          <xdr:col>46</xdr:col>
          <xdr:colOff>123825</xdr:colOff>
          <xdr:row>9</xdr:row>
          <xdr:rowOff>47625</xdr:rowOff>
        </xdr:to>
        <xdr:sp macro="" textlink="">
          <xdr:nvSpPr>
            <xdr:cNvPr id="65546" name="Home" hidden="1">
              <a:extLst>
                <a:ext uri="{63B3BB69-23CF-44E3-9099-C40C66FF867C}">
                  <a14:compatExt spid="_x0000_s65546"/>
                </a:ext>
              </a:extLst>
            </xdr:cNvPr>
            <xdr:cNvSpPr/>
          </xdr:nvSpPr>
          <xdr:spPr>
            <a:xfrm>
              <a:off x="0" y="0"/>
              <a:ext cx="0" cy="0"/>
            </a:xfrm>
            <a:prstGeom prst="rect">
              <a:avLst/>
            </a:prstGeom>
          </xdr:spPr>
        </xdr:sp>
        <xdr:clientData/>
      </xdr:twoCellAnchor>
    </mc:Choice>
    <mc:Fallback/>
  </mc:AlternateContent>
  <xdr:twoCellAnchor editAs="oneCell">
    <xdr:from>
      <xdr:col>15</xdr:col>
      <xdr:colOff>50799</xdr:colOff>
      <xdr:row>2</xdr:row>
      <xdr:rowOff>19049</xdr:rowOff>
    </xdr:from>
    <xdr:to>
      <xdr:col>17</xdr:col>
      <xdr:colOff>117472</xdr:colOff>
      <xdr:row>4</xdr:row>
      <xdr:rowOff>142872</xdr:rowOff>
    </xdr:to>
    <xdr:pic>
      <xdr:nvPicPr>
        <xdr:cNvPr id="14" name="13 Imagen" descr="Resultado de imagen de railway city icon">
          <a:extLst>
            <a:ext uri="{FF2B5EF4-FFF2-40B4-BE49-F238E27FC236}">
              <a16:creationId xmlns=""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artisticMarker/>
                  </a14:imgEffect>
                  <a14:imgEffect>
                    <a14:sharpenSoften amount="100000"/>
                  </a14:imgEffect>
                  <a14:imgEffect>
                    <a14:saturation sat="0"/>
                  </a14:imgEffect>
                  <a14:imgEffect>
                    <a14:brightnessContrast bright="-100000" contrast="100000"/>
                  </a14:imgEffect>
                </a14:imgLayer>
              </a14:imgProps>
            </a:ext>
            <a:ext uri="{28A0092B-C50C-407E-A947-70E740481C1C}">
              <a14:useLocalDpi xmlns:a14="http://schemas.microsoft.com/office/drawing/2010/main" val="0"/>
            </a:ext>
          </a:extLst>
        </a:blip>
        <a:srcRect/>
        <a:stretch>
          <a:fillRect/>
        </a:stretch>
      </xdr:blipFill>
      <xdr:spPr bwMode="auto">
        <a:xfrm>
          <a:off x="2908299" y="222249"/>
          <a:ext cx="447673" cy="428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41</xdr:col>
          <xdr:colOff>114300</xdr:colOff>
          <xdr:row>9</xdr:row>
          <xdr:rowOff>57150</xdr:rowOff>
        </xdr:from>
        <xdr:to>
          <xdr:col>46</xdr:col>
          <xdr:colOff>123825</xdr:colOff>
          <xdr:row>19</xdr:row>
          <xdr:rowOff>0</xdr:rowOff>
        </xdr:to>
        <xdr:sp macro="" textlink="">
          <xdr:nvSpPr>
            <xdr:cNvPr id="65553" name="Graphs" hidden="1">
              <a:extLst>
                <a:ext uri="{63B3BB69-23CF-44E3-9099-C40C66FF867C}">
                  <a14:compatExt spid="_x0000_s6555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31</xdr:row>
          <xdr:rowOff>19050</xdr:rowOff>
        </xdr:from>
        <xdr:to>
          <xdr:col>9</xdr:col>
          <xdr:colOff>0</xdr:colOff>
          <xdr:row>33</xdr:row>
          <xdr:rowOff>57150</xdr:rowOff>
        </xdr:to>
        <xdr:sp macro="" textlink="">
          <xdr:nvSpPr>
            <xdr:cNvPr id="328705" name="CalculateCommandButton" hidden="1">
              <a:extLst>
                <a:ext uri="{63B3BB69-23CF-44E3-9099-C40C66FF867C}">
                  <a14:compatExt spid="_x0000_s328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38100</xdr:rowOff>
        </xdr:from>
        <xdr:to>
          <xdr:col>8</xdr:col>
          <xdr:colOff>171450</xdr:colOff>
          <xdr:row>36</xdr:row>
          <xdr:rowOff>76200</xdr:rowOff>
        </xdr:to>
        <xdr:sp macro="" textlink="">
          <xdr:nvSpPr>
            <xdr:cNvPr id="328706" name="InsertCommandButton" hidden="1">
              <a:extLst>
                <a:ext uri="{63B3BB69-23CF-44E3-9099-C40C66FF867C}">
                  <a14:compatExt spid="_x0000_s328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34</xdr:row>
          <xdr:rowOff>38100</xdr:rowOff>
        </xdr:from>
        <xdr:to>
          <xdr:col>39</xdr:col>
          <xdr:colOff>152400</xdr:colOff>
          <xdr:row>36</xdr:row>
          <xdr:rowOff>76200</xdr:rowOff>
        </xdr:to>
        <xdr:sp macro="" textlink="">
          <xdr:nvSpPr>
            <xdr:cNvPr id="328707" name="ShowDataCommandButton" hidden="1">
              <a:extLst>
                <a:ext uri="{63B3BB69-23CF-44E3-9099-C40C66FF867C}">
                  <a14:compatExt spid="_x0000_s328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12</xdr:row>
          <xdr:rowOff>85725</xdr:rowOff>
        </xdr:from>
        <xdr:to>
          <xdr:col>40</xdr:col>
          <xdr:colOff>9525</xdr:colOff>
          <xdr:row>14</xdr:row>
          <xdr:rowOff>85725</xdr:rowOff>
        </xdr:to>
        <xdr:sp macro="" textlink="">
          <xdr:nvSpPr>
            <xdr:cNvPr id="328708" name="CheckBox1" hidden="1">
              <a:extLst>
                <a:ext uri="{63B3BB69-23CF-44E3-9099-C40C66FF867C}">
                  <a14:compatExt spid="_x0000_s328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34</xdr:row>
          <xdr:rowOff>38100</xdr:rowOff>
        </xdr:from>
        <xdr:to>
          <xdr:col>14</xdr:col>
          <xdr:colOff>38100</xdr:colOff>
          <xdr:row>36</xdr:row>
          <xdr:rowOff>76200</xdr:rowOff>
        </xdr:to>
        <xdr:sp macro="" textlink="">
          <xdr:nvSpPr>
            <xdr:cNvPr id="328709" name="DeleteCommandButton" hidden="1">
              <a:extLst>
                <a:ext uri="{63B3BB69-23CF-44E3-9099-C40C66FF867C}">
                  <a14:compatExt spid="_x0000_s328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25</xdr:row>
          <xdr:rowOff>0</xdr:rowOff>
        </xdr:from>
        <xdr:to>
          <xdr:col>27</xdr:col>
          <xdr:colOff>85725</xdr:colOff>
          <xdr:row>27</xdr:row>
          <xdr:rowOff>9525</xdr:rowOff>
        </xdr:to>
        <xdr:sp macro="" textlink="">
          <xdr:nvSpPr>
            <xdr:cNvPr id="328710" name="CheckBox2" hidden="1">
              <a:extLst>
                <a:ext uri="{63B3BB69-23CF-44E3-9099-C40C66FF867C}">
                  <a14:compatExt spid="_x0000_s328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104775</xdr:colOff>
          <xdr:row>1</xdr:row>
          <xdr:rowOff>76200</xdr:rowOff>
        </xdr:from>
        <xdr:to>
          <xdr:col>46</xdr:col>
          <xdr:colOff>123825</xdr:colOff>
          <xdr:row>9</xdr:row>
          <xdr:rowOff>47625</xdr:rowOff>
        </xdr:to>
        <xdr:sp macro="" textlink="">
          <xdr:nvSpPr>
            <xdr:cNvPr id="328711" name="Home" hidden="1">
              <a:extLst>
                <a:ext uri="{63B3BB69-23CF-44E3-9099-C40C66FF867C}">
                  <a14:compatExt spid="_x0000_s328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xdr:row>
          <xdr:rowOff>57150</xdr:rowOff>
        </xdr:from>
        <xdr:to>
          <xdr:col>46</xdr:col>
          <xdr:colOff>123825</xdr:colOff>
          <xdr:row>19</xdr:row>
          <xdr:rowOff>0</xdr:rowOff>
        </xdr:to>
        <xdr:sp macro="" textlink="">
          <xdr:nvSpPr>
            <xdr:cNvPr id="328712" name="Graphs" hidden="1">
              <a:extLst>
                <a:ext uri="{63B3BB69-23CF-44E3-9099-C40C66FF867C}">
                  <a14:compatExt spid="_x0000_s328712"/>
                </a:ext>
              </a:extLst>
            </xdr:cNvPr>
            <xdr:cNvSpPr/>
          </xdr:nvSpPr>
          <xdr:spPr>
            <a:xfrm>
              <a:off x="0" y="0"/>
              <a:ext cx="0" cy="0"/>
            </a:xfrm>
            <a:prstGeom prst="rect">
              <a:avLst/>
            </a:prstGeom>
          </xdr:spPr>
        </xdr:sp>
        <xdr:clientData/>
      </xdr:twoCellAnchor>
    </mc:Choice>
    <mc:Fallback/>
  </mc:AlternateContent>
  <xdr:twoCellAnchor editAs="oneCell">
    <xdr:from>
      <xdr:col>12</xdr:col>
      <xdr:colOff>57150</xdr:colOff>
      <xdr:row>1</xdr:row>
      <xdr:rowOff>66676</xdr:rowOff>
    </xdr:from>
    <xdr:to>
      <xdr:col>15</xdr:col>
      <xdr:colOff>28574</xdr:colOff>
      <xdr:row>5</xdr:row>
      <xdr:rowOff>19050</xdr:rowOff>
    </xdr:to>
    <xdr:pic>
      <xdr:nvPicPr>
        <xdr:cNvPr id="11" name="14 Imagen" descr="Resultado de imagen de barges ports icon">
          <a:extLst>
            <a:ext uri="{FF2B5EF4-FFF2-40B4-BE49-F238E27FC236}">
              <a16:creationId xmlns=""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43150" y="168276"/>
          <a:ext cx="542924" cy="517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161925</xdr:colOff>
      <xdr:row>5</xdr:row>
      <xdr:rowOff>28575</xdr:rowOff>
    </xdr:from>
    <xdr:to>
      <xdr:col>13</xdr:col>
      <xdr:colOff>161925</xdr:colOff>
      <xdr:row>19</xdr:row>
      <xdr:rowOff>95250</xdr:rowOff>
    </xdr:to>
    <xdr:graphicFrame macro="">
      <xdr:nvGraphicFramePr>
        <xdr:cNvPr id="3" name="2 Gráfico">
          <a:extLst>
            <a:ext uri="{FF2B5EF4-FFF2-40B4-BE49-F238E27FC236}">
              <a16:creationId xmlns=""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171450</xdr:colOff>
          <xdr:row>17</xdr:row>
          <xdr:rowOff>19050</xdr:rowOff>
        </xdr:from>
        <xdr:to>
          <xdr:col>4</xdr:col>
          <xdr:colOff>514350</xdr:colOff>
          <xdr:row>18</xdr:row>
          <xdr:rowOff>57150</xdr:rowOff>
        </xdr:to>
        <xdr:sp macro="" textlink="">
          <xdr:nvSpPr>
            <xdr:cNvPr id="192513" name="Button 1" hidden="1">
              <a:extLst>
                <a:ext uri="{63B3BB69-23CF-44E3-9099-C40C66FF867C}">
                  <a14:compatExt spid="_x0000_s19251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0</xdr:row>
          <xdr:rowOff>180975</xdr:rowOff>
        </xdr:from>
        <xdr:to>
          <xdr:col>8</xdr:col>
          <xdr:colOff>276225</xdr:colOff>
          <xdr:row>5</xdr:row>
          <xdr:rowOff>133350</xdr:rowOff>
        </xdr:to>
        <xdr:sp macro="" textlink="">
          <xdr:nvSpPr>
            <xdr:cNvPr id="192514" name="Home" hidden="1">
              <a:extLst>
                <a:ext uri="{63B3BB69-23CF-44E3-9099-C40C66FF867C}">
                  <a14:compatExt spid="_x0000_s192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19050</xdr:rowOff>
        </xdr:from>
        <xdr:to>
          <xdr:col>8</xdr:col>
          <xdr:colOff>276225</xdr:colOff>
          <xdr:row>11</xdr:row>
          <xdr:rowOff>171450</xdr:rowOff>
        </xdr:to>
        <xdr:sp macro="" textlink="">
          <xdr:nvSpPr>
            <xdr:cNvPr id="192515" name="Back" hidden="1">
              <a:extLst>
                <a:ext uri="{63B3BB69-23CF-44E3-9099-C40C66FF867C}">
                  <a14:compatExt spid="_x0000_s192515"/>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5</xdr:row>
          <xdr:rowOff>0</xdr:rowOff>
        </xdr:from>
        <xdr:to>
          <xdr:col>10</xdr:col>
          <xdr:colOff>342900</xdr:colOff>
          <xdr:row>6</xdr:row>
          <xdr:rowOff>38100</xdr:rowOff>
        </xdr:to>
        <xdr:sp macro="" textlink="">
          <xdr:nvSpPr>
            <xdr:cNvPr id="107524" name="Button 4" hidden="1">
              <a:extLst>
                <a:ext uri="{63B3BB69-23CF-44E3-9099-C40C66FF867C}">
                  <a14:compatExt spid="_x0000_s10752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xdr:row>
          <xdr:rowOff>38100</xdr:rowOff>
        </xdr:from>
        <xdr:to>
          <xdr:col>19</xdr:col>
          <xdr:colOff>742950</xdr:colOff>
          <xdr:row>4</xdr:row>
          <xdr:rowOff>190500</xdr:rowOff>
        </xdr:to>
        <xdr:sp macro="" textlink="">
          <xdr:nvSpPr>
            <xdr:cNvPr id="107525" name="Home" hidden="1">
              <a:extLst>
                <a:ext uri="{63B3BB69-23CF-44E3-9099-C40C66FF867C}">
                  <a14:compatExt spid="_x0000_s10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342900</xdr:rowOff>
        </xdr:from>
        <xdr:to>
          <xdr:col>2</xdr:col>
          <xdr:colOff>390525</xdr:colOff>
          <xdr:row>18</xdr:row>
          <xdr:rowOff>581025</xdr:rowOff>
        </xdr:to>
        <xdr:sp macro="" textlink="">
          <xdr:nvSpPr>
            <xdr:cNvPr id="107530" name="Button 10" hidden="1">
              <a:extLst>
                <a:ext uri="{63B3BB69-23CF-44E3-9099-C40C66FF867C}">
                  <a14:compatExt spid="_x0000_s10753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cs typeface="Calibri"/>
                </a:rPr>
                <a:t>Select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361950</xdr:rowOff>
        </xdr:from>
        <xdr:to>
          <xdr:col>2</xdr:col>
          <xdr:colOff>390525</xdr:colOff>
          <xdr:row>19</xdr:row>
          <xdr:rowOff>600075</xdr:rowOff>
        </xdr:to>
        <xdr:sp macro="" textlink="">
          <xdr:nvSpPr>
            <xdr:cNvPr id="107531" name="Button 11" hidden="1">
              <a:extLst>
                <a:ext uri="{63B3BB69-23CF-44E3-9099-C40C66FF867C}">
                  <a14:compatExt spid="_x0000_s10753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cs typeface="Calibri"/>
                </a:rPr>
                <a:t>Select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22</xdr:row>
          <xdr:rowOff>314325</xdr:rowOff>
        </xdr:from>
        <xdr:to>
          <xdr:col>2</xdr:col>
          <xdr:colOff>400050</xdr:colOff>
          <xdr:row>22</xdr:row>
          <xdr:rowOff>552450</xdr:rowOff>
        </xdr:to>
        <xdr:sp macro="" textlink="">
          <xdr:nvSpPr>
            <xdr:cNvPr id="107534" name="Button 14" hidden="1">
              <a:extLst>
                <a:ext uri="{63B3BB69-23CF-44E3-9099-C40C66FF867C}">
                  <a14:compatExt spid="_x0000_s10753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cs typeface="Calibri"/>
                </a:rPr>
                <a:t>Select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23</xdr:row>
          <xdr:rowOff>323850</xdr:rowOff>
        </xdr:from>
        <xdr:to>
          <xdr:col>2</xdr:col>
          <xdr:colOff>400050</xdr:colOff>
          <xdr:row>23</xdr:row>
          <xdr:rowOff>561975</xdr:rowOff>
        </xdr:to>
        <xdr:sp macro="" textlink="">
          <xdr:nvSpPr>
            <xdr:cNvPr id="107535" name="Button 15" hidden="1">
              <a:extLst>
                <a:ext uri="{63B3BB69-23CF-44E3-9099-C40C66FF867C}">
                  <a14:compatExt spid="_x0000_s10753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cs typeface="Calibri"/>
                </a:rPr>
                <a:t>Select</a:t>
              </a:r>
            </a:p>
          </xdr:txBody>
        </xdr:sp>
        <xdr:clientData fPrintsWithSheet="0"/>
      </xdr:twoCellAnchor>
    </mc:Choice>
    <mc:Fallback/>
  </mc:AlternateContent>
  <xdr:twoCellAnchor>
    <xdr:from>
      <xdr:col>11</xdr:col>
      <xdr:colOff>298450</xdr:colOff>
      <xdr:row>1</xdr:row>
      <xdr:rowOff>3175</xdr:rowOff>
    </xdr:from>
    <xdr:to>
      <xdr:col>19</xdr:col>
      <xdr:colOff>412750</xdr:colOff>
      <xdr:row>22</xdr:row>
      <xdr:rowOff>66675</xdr:rowOff>
    </xdr:to>
    <xdr:graphicFrame macro="">
      <xdr:nvGraphicFramePr>
        <xdr:cNvPr id="2" name="Chart 1">
          <a:extLst>
            <a:ext uri="{FF2B5EF4-FFF2-40B4-BE49-F238E27FC236}">
              <a16:creationId xmlns=""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265043</xdr:colOff>
      <xdr:row>0</xdr:row>
      <xdr:rowOff>17532</xdr:rowOff>
    </xdr:from>
    <xdr:to>
      <xdr:col>4</xdr:col>
      <xdr:colOff>646043</xdr:colOff>
      <xdr:row>2</xdr:row>
      <xdr:rowOff>5864</xdr:rowOff>
    </xdr:to>
    <xdr:sp macro="" textlink="">
      <xdr:nvSpPr>
        <xdr:cNvPr id="2" name="TextBox 16">
          <a:extLst>
            <a:ext uri="{FF2B5EF4-FFF2-40B4-BE49-F238E27FC236}">
              <a16:creationId xmlns="" xmlns:a16="http://schemas.microsoft.com/office/drawing/2014/main" id="{00000000-0008-0000-1200-000002000000}"/>
            </a:ext>
          </a:extLst>
        </xdr:cNvPr>
        <xdr:cNvSpPr txBox="1"/>
      </xdr:nvSpPr>
      <xdr:spPr>
        <a:xfrm>
          <a:off x="1065695" y="17532"/>
          <a:ext cx="2782957" cy="35276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b="1">
              <a:solidFill>
                <a:schemeClr val="accent2"/>
              </a:solidFill>
            </a:rPr>
            <a:t>BASELINE RESULTS</a:t>
          </a:r>
          <a:endParaRPr lang="en-US" b="1">
            <a:solidFill>
              <a:schemeClr val="accent2"/>
            </a:solidFill>
          </a:endParaRPr>
        </a:p>
      </xdr:txBody>
    </xdr:sp>
    <xdr:clientData/>
  </xdr:twoCellAnchor>
  <xdr:twoCellAnchor>
    <xdr:from>
      <xdr:col>1</xdr:col>
      <xdr:colOff>266700</xdr:colOff>
      <xdr:row>2</xdr:row>
      <xdr:rowOff>82826</xdr:rowOff>
    </xdr:from>
    <xdr:to>
      <xdr:col>6</xdr:col>
      <xdr:colOff>356152</xdr:colOff>
      <xdr:row>8</xdr:row>
      <xdr:rowOff>92351</xdr:rowOff>
    </xdr:to>
    <xdr:sp macro="" textlink="">
      <xdr:nvSpPr>
        <xdr:cNvPr id="4" name="3 Rectángulo">
          <a:extLst>
            <a:ext uri="{FF2B5EF4-FFF2-40B4-BE49-F238E27FC236}">
              <a16:creationId xmlns="" xmlns:a16="http://schemas.microsoft.com/office/drawing/2014/main" id="{00000000-0008-0000-1200-000004000000}"/>
            </a:ext>
          </a:extLst>
        </xdr:cNvPr>
        <xdr:cNvSpPr/>
      </xdr:nvSpPr>
      <xdr:spPr>
        <a:xfrm>
          <a:off x="1028700" y="463826"/>
          <a:ext cx="3899452" cy="1152525"/>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mc:AlternateContent xmlns:mc="http://schemas.openxmlformats.org/markup-compatibility/2006">
    <mc:Choice xmlns:a14="http://schemas.microsoft.com/office/drawing/2010/main" Requires="a14">
      <xdr:twoCellAnchor editAs="oneCell">
        <xdr:from>
          <xdr:col>14</xdr:col>
          <xdr:colOff>9525</xdr:colOff>
          <xdr:row>0</xdr:row>
          <xdr:rowOff>9525</xdr:rowOff>
        </xdr:from>
        <xdr:to>
          <xdr:col>15</xdr:col>
          <xdr:colOff>161925</xdr:colOff>
          <xdr:row>4</xdr:row>
          <xdr:rowOff>161925</xdr:rowOff>
        </xdr:to>
        <xdr:sp macro="" textlink="">
          <xdr:nvSpPr>
            <xdr:cNvPr id="304129" name="Home" hidden="1">
              <a:extLst>
                <a:ext uri="{63B3BB69-23CF-44E3-9099-C40C66FF867C}">
                  <a14:compatExt spid="_x0000_s304129"/>
                </a:ext>
              </a:extLst>
            </xdr:cNvPr>
            <xdr:cNvSpPr/>
          </xdr:nvSpPr>
          <xdr:spPr>
            <a:xfrm>
              <a:off x="0" y="0"/>
              <a:ext cx="0" cy="0"/>
            </a:xfrm>
            <a:prstGeom prst="rect">
              <a:avLst/>
            </a:prstGeom>
          </xdr:spPr>
        </xdr:sp>
        <xdr:clientData/>
      </xdr:twoCellAnchor>
    </mc:Choice>
    <mc:Fallback/>
  </mc:AlternateContent>
  <xdr:twoCellAnchor>
    <xdr:from>
      <xdr:col>7</xdr:col>
      <xdr:colOff>215347</xdr:colOff>
      <xdr:row>2</xdr:row>
      <xdr:rowOff>74543</xdr:rowOff>
    </xdr:from>
    <xdr:to>
      <xdr:col>11</xdr:col>
      <xdr:colOff>372716</xdr:colOff>
      <xdr:row>8</xdr:row>
      <xdr:rowOff>84068</xdr:rowOff>
    </xdr:to>
    <xdr:sp macro="" textlink="">
      <xdr:nvSpPr>
        <xdr:cNvPr id="130" name="3 Rectángulo">
          <a:extLst>
            <a:ext uri="{FF2B5EF4-FFF2-40B4-BE49-F238E27FC236}">
              <a16:creationId xmlns="" xmlns:a16="http://schemas.microsoft.com/office/drawing/2014/main" id="{00000000-0008-0000-1200-000082000000}"/>
            </a:ext>
          </a:extLst>
        </xdr:cNvPr>
        <xdr:cNvSpPr/>
      </xdr:nvSpPr>
      <xdr:spPr>
        <a:xfrm>
          <a:off x="5549347" y="455543"/>
          <a:ext cx="3205369" cy="1152525"/>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226540</xdr:colOff>
      <xdr:row>9</xdr:row>
      <xdr:rowOff>63222</xdr:rowOff>
    </xdr:from>
    <xdr:to>
      <xdr:col>7</xdr:col>
      <xdr:colOff>530162</xdr:colOff>
      <xdr:row>11</xdr:row>
      <xdr:rowOff>68855</xdr:rowOff>
    </xdr:to>
    <xdr:sp macro="" textlink="">
      <xdr:nvSpPr>
        <xdr:cNvPr id="5" name="TextBox 17">
          <a:extLst>
            <a:ext uri="{FF2B5EF4-FFF2-40B4-BE49-F238E27FC236}">
              <a16:creationId xmlns="" xmlns:a16="http://schemas.microsoft.com/office/drawing/2014/main" id="{00000000-0008-0000-1200-000005000000}"/>
            </a:ext>
          </a:extLst>
        </xdr:cNvPr>
        <xdr:cNvSpPr txBox="1"/>
      </xdr:nvSpPr>
      <xdr:spPr>
        <a:xfrm>
          <a:off x="988540" y="1777722"/>
          <a:ext cx="4875622" cy="38663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800" b="1"/>
            <a:t>Emissions v/s freight transport activity as per mode</a:t>
          </a:r>
          <a:endParaRPr lang="en-US" sz="1800" b="1"/>
        </a:p>
      </xdr:txBody>
    </xdr:sp>
    <xdr:clientData/>
  </xdr:twoCellAnchor>
  <xdr:twoCellAnchor>
    <xdr:from>
      <xdr:col>1</xdr:col>
      <xdr:colOff>287002</xdr:colOff>
      <xdr:row>29</xdr:row>
      <xdr:rowOff>50108</xdr:rowOff>
    </xdr:from>
    <xdr:to>
      <xdr:col>7</xdr:col>
      <xdr:colOff>614279</xdr:colOff>
      <xdr:row>31</xdr:row>
      <xdr:rowOff>55527</xdr:rowOff>
    </xdr:to>
    <xdr:sp macro="" textlink="">
      <xdr:nvSpPr>
        <xdr:cNvPr id="46" name="TextBox 17">
          <a:extLst>
            <a:ext uri="{FF2B5EF4-FFF2-40B4-BE49-F238E27FC236}">
              <a16:creationId xmlns="" xmlns:a16="http://schemas.microsoft.com/office/drawing/2014/main" id="{00000000-0008-0000-1200-00002E000000}"/>
            </a:ext>
          </a:extLst>
        </xdr:cNvPr>
        <xdr:cNvSpPr txBox="1"/>
      </xdr:nvSpPr>
      <xdr:spPr>
        <a:xfrm>
          <a:off x="1049002" y="5574608"/>
          <a:ext cx="4899277" cy="38641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800" b="1"/>
            <a:t>Types of freight trips </a:t>
          </a:r>
          <a:endParaRPr lang="en-US" sz="1800" b="1"/>
        </a:p>
      </xdr:txBody>
    </xdr:sp>
    <xdr:clientData/>
  </xdr:twoCellAnchor>
  <xdr:twoCellAnchor>
    <xdr:from>
      <xdr:col>1</xdr:col>
      <xdr:colOff>213769</xdr:colOff>
      <xdr:row>44</xdr:row>
      <xdr:rowOff>35750</xdr:rowOff>
    </xdr:from>
    <xdr:to>
      <xdr:col>10</xdr:col>
      <xdr:colOff>267913</xdr:colOff>
      <xdr:row>46</xdr:row>
      <xdr:rowOff>41772</xdr:rowOff>
    </xdr:to>
    <xdr:sp macro="" textlink="">
      <xdr:nvSpPr>
        <xdr:cNvPr id="112" name="TextBox 17">
          <a:extLst>
            <a:ext uri="{FF2B5EF4-FFF2-40B4-BE49-F238E27FC236}">
              <a16:creationId xmlns="" xmlns:a16="http://schemas.microsoft.com/office/drawing/2014/main" id="{00000000-0008-0000-1200-000070000000}"/>
            </a:ext>
          </a:extLst>
        </xdr:cNvPr>
        <xdr:cNvSpPr txBox="1"/>
      </xdr:nvSpPr>
      <xdr:spPr>
        <a:xfrm>
          <a:off x="975769" y="8417750"/>
          <a:ext cx="6959769" cy="38702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kern="1200">
              <a:solidFill>
                <a:schemeClr val="tx1"/>
              </a:solidFill>
              <a:effectLst/>
              <a:latin typeface="+mn-lt"/>
              <a:ea typeface="+mn-ea"/>
              <a:cs typeface="+mn-cs"/>
            </a:rPr>
            <a:t>Share of emissions by vehicle/train/vessel type</a:t>
          </a:r>
          <a:r>
            <a:rPr lang="en-GB" sz="1800" b="1" kern="1200" baseline="0">
              <a:solidFill>
                <a:schemeClr val="tx1"/>
              </a:solidFill>
              <a:effectLst/>
              <a:latin typeface="+mn-lt"/>
              <a:ea typeface="+mn-ea"/>
              <a:cs typeface="+mn-cs"/>
            </a:rPr>
            <a:t> (base year)</a:t>
          </a:r>
          <a:endParaRPr lang="en-US" sz="1600" b="1"/>
        </a:p>
      </xdr:txBody>
    </xdr:sp>
    <xdr:clientData/>
  </xdr:twoCellAnchor>
  <xdr:twoCellAnchor>
    <xdr:from>
      <xdr:col>1</xdr:col>
      <xdr:colOff>300911</xdr:colOff>
      <xdr:row>74</xdr:row>
      <xdr:rowOff>139718</xdr:rowOff>
    </xdr:from>
    <xdr:to>
      <xdr:col>7</xdr:col>
      <xdr:colOff>607131</xdr:colOff>
      <xdr:row>76</xdr:row>
      <xdr:rowOff>146182</xdr:rowOff>
    </xdr:to>
    <xdr:sp macro="" textlink="">
      <xdr:nvSpPr>
        <xdr:cNvPr id="218" name="TextBox 17">
          <a:extLst>
            <a:ext uri="{FF2B5EF4-FFF2-40B4-BE49-F238E27FC236}">
              <a16:creationId xmlns="" xmlns:a16="http://schemas.microsoft.com/office/drawing/2014/main" id="{00000000-0008-0000-1200-0000DA000000}"/>
            </a:ext>
          </a:extLst>
        </xdr:cNvPr>
        <xdr:cNvSpPr txBox="1"/>
      </xdr:nvSpPr>
      <xdr:spPr>
        <a:xfrm>
          <a:off x="1062911" y="14236718"/>
          <a:ext cx="4878220" cy="38746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800" b="1"/>
            <a:t>Share of emissions by fuel</a:t>
          </a:r>
          <a:r>
            <a:rPr lang="de-DE" sz="1800" b="1" baseline="0"/>
            <a:t> type (base year)</a:t>
          </a:r>
          <a:endParaRPr lang="en-US" sz="1800" b="1"/>
        </a:p>
      </xdr:txBody>
    </xdr:sp>
    <xdr:clientData/>
  </xdr:twoCellAnchor>
  <xdr:twoCellAnchor>
    <xdr:from>
      <xdr:col>1</xdr:col>
      <xdr:colOff>63500</xdr:colOff>
      <xdr:row>11</xdr:row>
      <xdr:rowOff>63500</xdr:rowOff>
    </xdr:from>
    <xdr:to>
      <xdr:col>5</xdr:col>
      <xdr:colOff>190500</xdr:colOff>
      <xdr:row>28</xdr:row>
      <xdr:rowOff>0</xdr:rowOff>
    </xdr:to>
    <xdr:graphicFrame macro="">
      <xdr:nvGraphicFramePr>
        <xdr:cNvPr id="3" name="Gráfico 2">
          <a:extLst>
            <a:ext uri="{FF2B5EF4-FFF2-40B4-BE49-F238E27FC236}">
              <a16:creationId xmlns="" xmlns:a16="http://schemas.microsoft.com/office/drawing/2014/main" id="{9DBCA38A-1B8F-449A-AF45-60FF260865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254000</xdr:colOff>
      <xdr:row>11</xdr:row>
      <xdr:rowOff>63500</xdr:rowOff>
    </xdr:from>
    <xdr:to>
      <xdr:col>9</xdr:col>
      <xdr:colOff>333375</xdr:colOff>
      <xdr:row>28</xdr:row>
      <xdr:rowOff>0</xdr:rowOff>
    </xdr:to>
    <xdr:graphicFrame macro="">
      <xdr:nvGraphicFramePr>
        <xdr:cNvPr id="6" name="Gráfico 5">
          <a:extLst>
            <a:ext uri="{FF2B5EF4-FFF2-40B4-BE49-F238E27FC236}">
              <a16:creationId xmlns="" xmlns:a16="http://schemas.microsoft.com/office/drawing/2014/main" id="{8DCAD55A-E866-4AD4-86CD-D767F2308C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396875</xdr:colOff>
      <xdr:row>11</xdr:row>
      <xdr:rowOff>63500</xdr:rowOff>
    </xdr:from>
    <xdr:to>
      <xdr:col>13</xdr:col>
      <xdr:colOff>523875</xdr:colOff>
      <xdr:row>28</xdr:row>
      <xdr:rowOff>0</xdr:rowOff>
    </xdr:to>
    <xdr:graphicFrame macro="">
      <xdr:nvGraphicFramePr>
        <xdr:cNvPr id="7" name="Gráfico 6">
          <a:extLst>
            <a:ext uri="{FF2B5EF4-FFF2-40B4-BE49-F238E27FC236}">
              <a16:creationId xmlns="" xmlns:a16="http://schemas.microsoft.com/office/drawing/2014/main" id="{D0BD765C-FA1F-4654-B19C-EFD1BEA2EF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63500</xdr:colOff>
      <xdr:row>31</xdr:row>
      <xdr:rowOff>63500</xdr:rowOff>
    </xdr:from>
    <xdr:to>
      <xdr:col>7</xdr:col>
      <xdr:colOff>571500</xdr:colOff>
      <xdr:row>43</xdr:row>
      <xdr:rowOff>63500</xdr:rowOff>
    </xdr:to>
    <xdr:graphicFrame macro="">
      <xdr:nvGraphicFramePr>
        <xdr:cNvPr id="8" name="Gráfico 7">
          <a:extLst>
            <a:ext uri="{FF2B5EF4-FFF2-40B4-BE49-F238E27FC236}">
              <a16:creationId xmlns="" xmlns:a16="http://schemas.microsoft.com/office/drawing/2014/main" id="{4F8CC08D-3824-4C97-A9A3-364FC6600B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63500</xdr:colOff>
      <xdr:row>46</xdr:row>
      <xdr:rowOff>127000</xdr:rowOff>
    </xdr:from>
    <xdr:to>
      <xdr:col>5</xdr:col>
      <xdr:colOff>190500</xdr:colOff>
      <xdr:row>73</xdr:row>
      <xdr:rowOff>63500</xdr:rowOff>
    </xdr:to>
    <xdr:graphicFrame macro="">
      <xdr:nvGraphicFramePr>
        <xdr:cNvPr id="9" name="Gráfico 8">
          <a:extLst>
            <a:ext uri="{FF2B5EF4-FFF2-40B4-BE49-F238E27FC236}">
              <a16:creationId xmlns="" xmlns:a16="http://schemas.microsoft.com/office/drawing/2014/main" id="{F23F4021-FBE8-4676-92BF-1D4A802BC4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63500</xdr:colOff>
      <xdr:row>76</xdr:row>
      <xdr:rowOff>127000</xdr:rowOff>
    </xdr:from>
    <xdr:to>
      <xdr:col>5</xdr:col>
      <xdr:colOff>190500</xdr:colOff>
      <xdr:row>96</xdr:row>
      <xdr:rowOff>127000</xdr:rowOff>
    </xdr:to>
    <xdr:graphicFrame macro="">
      <xdr:nvGraphicFramePr>
        <xdr:cNvPr id="10" name="Gráfico 9">
          <a:extLst>
            <a:ext uri="{FF2B5EF4-FFF2-40B4-BE49-F238E27FC236}">
              <a16:creationId xmlns="" xmlns:a16="http://schemas.microsoft.com/office/drawing/2014/main" id="{9A9E754A-511A-4009-84DB-4E31C717BC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317500</xdr:colOff>
      <xdr:row>46</xdr:row>
      <xdr:rowOff>127000</xdr:rowOff>
    </xdr:from>
    <xdr:to>
      <xdr:col>9</xdr:col>
      <xdr:colOff>396875</xdr:colOff>
      <xdr:row>73</xdr:row>
      <xdr:rowOff>63500</xdr:rowOff>
    </xdr:to>
    <xdr:graphicFrame macro="">
      <xdr:nvGraphicFramePr>
        <xdr:cNvPr id="11" name="Gráfico 10">
          <a:extLst>
            <a:ext uri="{FF2B5EF4-FFF2-40B4-BE49-F238E27FC236}">
              <a16:creationId xmlns="" xmlns:a16="http://schemas.microsoft.com/office/drawing/2014/main" id="{72C9704A-3A7C-4A70-BAFB-E70D264DDD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317500</xdr:colOff>
      <xdr:row>76</xdr:row>
      <xdr:rowOff>127000</xdr:rowOff>
    </xdr:from>
    <xdr:to>
      <xdr:col>9</xdr:col>
      <xdr:colOff>396875</xdr:colOff>
      <xdr:row>96</xdr:row>
      <xdr:rowOff>127000</xdr:rowOff>
    </xdr:to>
    <xdr:graphicFrame macro="">
      <xdr:nvGraphicFramePr>
        <xdr:cNvPr id="12" name="Gráfico 11">
          <a:extLst>
            <a:ext uri="{FF2B5EF4-FFF2-40B4-BE49-F238E27FC236}">
              <a16:creationId xmlns="" xmlns:a16="http://schemas.microsoft.com/office/drawing/2014/main" id="{895380EE-A37E-4580-8C87-6D70528CA2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523875</xdr:colOff>
      <xdr:row>46</xdr:row>
      <xdr:rowOff>127000</xdr:rowOff>
    </xdr:from>
    <xdr:to>
      <xdr:col>13</xdr:col>
      <xdr:colOff>650875</xdr:colOff>
      <xdr:row>73</xdr:row>
      <xdr:rowOff>63500</xdr:rowOff>
    </xdr:to>
    <xdr:graphicFrame macro="">
      <xdr:nvGraphicFramePr>
        <xdr:cNvPr id="13" name="Gráfico 12">
          <a:extLst>
            <a:ext uri="{FF2B5EF4-FFF2-40B4-BE49-F238E27FC236}">
              <a16:creationId xmlns="" xmlns:a16="http://schemas.microsoft.com/office/drawing/2014/main" id="{6C0B0962-693E-4C61-98B7-73656BE0BC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523875</xdr:colOff>
      <xdr:row>76</xdr:row>
      <xdr:rowOff>127000</xdr:rowOff>
    </xdr:from>
    <xdr:to>
      <xdr:col>13</xdr:col>
      <xdr:colOff>650875</xdr:colOff>
      <xdr:row>96</xdr:row>
      <xdr:rowOff>127000</xdr:rowOff>
    </xdr:to>
    <xdr:graphicFrame macro="">
      <xdr:nvGraphicFramePr>
        <xdr:cNvPr id="14" name="Gráfico 13">
          <a:extLst>
            <a:ext uri="{FF2B5EF4-FFF2-40B4-BE49-F238E27FC236}">
              <a16:creationId xmlns="" xmlns:a16="http://schemas.microsoft.com/office/drawing/2014/main" id="{34AC7758-6346-483F-8931-2B46A0188F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royo/Documents/ZLC2018/ECOLOGISTICS/MONITORING%20TOOL/CONVERSION%20FACTORS/Conversion_Factors_2018_-_Condensed_set__for_most_users__v01-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hat's new"/>
      <sheetName val="Index"/>
      <sheetName val="Fuels"/>
      <sheetName val="Bioenergy"/>
      <sheetName val="Refrigerant &amp; other"/>
      <sheetName val="Passenger vehicles"/>
      <sheetName val="UK electricity"/>
      <sheetName val="UK electricity for EVs"/>
      <sheetName val="Transmission and distribution"/>
      <sheetName val="UK electricity T&amp;D for EVs"/>
      <sheetName val="Water supply"/>
      <sheetName val="Water treatment"/>
      <sheetName val="Material use"/>
      <sheetName val="Waste disposal"/>
      <sheetName val="Business travel- air"/>
      <sheetName val="WTT- business travel- air"/>
      <sheetName val="Business travel- sea"/>
      <sheetName val="Business travel- land"/>
      <sheetName val="Freighting goods"/>
      <sheetName val="Managed assets- vehicles"/>
      <sheetName val="Conversions"/>
      <sheetName val="Fuel properties"/>
    </sheetNames>
    <sheetDataSet>
      <sheetData sheetId="0">
        <row r="1">
          <cell r="A1" t="str">
            <v>UK Government GHG Conversion Factors for Company Reporting</v>
          </cell>
        </row>
        <row r="6">
          <cell r="E6">
            <v>2018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ntrol" Target="../activeX/activeX5.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18.xml"/><Relationship Id="rId13" Type="http://schemas.openxmlformats.org/officeDocument/2006/relationships/image" Target="../media/image24.emf"/><Relationship Id="rId18" Type="http://schemas.openxmlformats.org/officeDocument/2006/relationships/control" Target="../activeX/activeX23.xml"/><Relationship Id="rId3" Type="http://schemas.openxmlformats.org/officeDocument/2006/relationships/vmlDrawing" Target="../drawings/vmlDrawing4.vml"/><Relationship Id="rId7" Type="http://schemas.openxmlformats.org/officeDocument/2006/relationships/image" Target="../media/image21.emf"/><Relationship Id="rId12" Type="http://schemas.openxmlformats.org/officeDocument/2006/relationships/control" Target="../activeX/activeX20.xml"/><Relationship Id="rId17" Type="http://schemas.openxmlformats.org/officeDocument/2006/relationships/image" Target="../media/image26.emf"/><Relationship Id="rId2" Type="http://schemas.openxmlformats.org/officeDocument/2006/relationships/drawing" Target="../drawings/drawing4.xml"/><Relationship Id="rId16" Type="http://schemas.openxmlformats.org/officeDocument/2006/relationships/control" Target="../activeX/activeX22.xml"/><Relationship Id="rId1" Type="http://schemas.openxmlformats.org/officeDocument/2006/relationships/printerSettings" Target="../printerSettings/printerSettings8.bin"/><Relationship Id="rId6" Type="http://schemas.openxmlformats.org/officeDocument/2006/relationships/control" Target="../activeX/activeX17.xml"/><Relationship Id="rId11" Type="http://schemas.openxmlformats.org/officeDocument/2006/relationships/image" Target="../media/image23.emf"/><Relationship Id="rId5" Type="http://schemas.openxmlformats.org/officeDocument/2006/relationships/image" Target="../media/image12.emf"/><Relationship Id="rId15" Type="http://schemas.openxmlformats.org/officeDocument/2006/relationships/image" Target="../media/image25.emf"/><Relationship Id="rId10" Type="http://schemas.openxmlformats.org/officeDocument/2006/relationships/control" Target="../activeX/activeX19.xml"/><Relationship Id="rId19" Type="http://schemas.openxmlformats.org/officeDocument/2006/relationships/image" Target="../media/image27.emf"/><Relationship Id="rId4" Type="http://schemas.openxmlformats.org/officeDocument/2006/relationships/control" Target="../activeX/activeX16.xml"/><Relationship Id="rId9" Type="http://schemas.openxmlformats.org/officeDocument/2006/relationships/image" Target="../media/image22.emf"/><Relationship Id="rId14" Type="http://schemas.openxmlformats.org/officeDocument/2006/relationships/control" Target="../activeX/activeX21.xml"/></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image" Target="../media/image31.emf"/><Relationship Id="rId18" Type="http://schemas.openxmlformats.org/officeDocument/2006/relationships/control" Target="../activeX/activeX31.xml"/><Relationship Id="rId3" Type="http://schemas.openxmlformats.org/officeDocument/2006/relationships/vmlDrawing" Target="../drawings/vmlDrawing5.vml"/><Relationship Id="rId7" Type="http://schemas.openxmlformats.org/officeDocument/2006/relationships/image" Target="../media/image21.emf"/><Relationship Id="rId12" Type="http://schemas.openxmlformats.org/officeDocument/2006/relationships/control" Target="../activeX/activeX28.xml"/><Relationship Id="rId17" Type="http://schemas.openxmlformats.org/officeDocument/2006/relationships/image" Target="../media/image33.emf"/><Relationship Id="rId2" Type="http://schemas.openxmlformats.org/officeDocument/2006/relationships/drawing" Target="../drawings/drawing5.xml"/><Relationship Id="rId16" Type="http://schemas.openxmlformats.org/officeDocument/2006/relationships/control" Target="../activeX/activeX30.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image" Target="../media/image30.emf"/><Relationship Id="rId5" Type="http://schemas.openxmlformats.org/officeDocument/2006/relationships/image" Target="../media/image12.emf"/><Relationship Id="rId15" Type="http://schemas.openxmlformats.org/officeDocument/2006/relationships/image" Target="../media/image32.emf"/><Relationship Id="rId10" Type="http://schemas.openxmlformats.org/officeDocument/2006/relationships/control" Target="../activeX/activeX27.xml"/><Relationship Id="rId19" Type="http://schemas.openxmlformats.org/officeDocument/2006/relationships/image" Target="../media/image34.emf"/><Relationship Id="rId4" Type="http://schemas.openxmlformats.org/officeDocument/2006/relationships/control" Target="../activeX/activeX24.xml"/><Relationship Id="rId9" Type="http://schemas.openxmlformats.org/officeDocument/2006/relationships/image" Target="../media/image29.emf"/><Relationship Id="rId14" Type="http://schemas.openxmlformats.org/officeDocument/2006/relationships/control" Target="../activeX/activeX2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vmlDrawing" Target="../drawings/vmlDrawing6.vml"/><Relationship Id="rId7" Type="http://schemas.openxmlformats.org/officeDocument/2006/relationships/image" Target="../media/image36.emf"/><Relationship Id="rId2" Type="http://schemas.openxmlformats.org/officeDocument/2006/relationships/drawing" Target="../drawings/drawing7.xml"/><Relationship Id="rId1" Type="http://schemas.openxmlformats.org/officeDocument/2006/relationships/printerSettings" Target="../printerSettings/printerSettings12.bin"/><Relationship Id="rId6" Type="http://schemas.openxmlformats.org/officeDocument/2006/relationships/control" Target="../activeX/activeX33.xml"/><Relationship Id="rId5" Type="http://schemas.openxmlformats.org/officeDocument/2006/relationships/image" Target="../media/image13.emf"/><Relationship Id="rId4" Type="http://schemas.openxmlformats.org/officeDocument/2006/relationships/control" Target="../activeX/activeX32.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7.vml"/><Relationship Id="rId7" Type="http://schemas.openxmlformats.org/officeDocument/2006/relationships/ctrlProp" Target="../ctrlProps/ctrlProp4.xml"/><Relationship Id="rId2" Type="http://schemas.openxmlformats.org/officeDocument/2006/relationships/drawing" Target="../drawings/drawing8.xml"/><Relationship Id="rId1" Type="http://schemas.openxmlformats.org/officeDocument/2006/relationships/printerSettings" Target="../printerSettings/printerSettings13.bin"/><Relationship Id="rId6" Type="http://schemas.openxmlformats.org/officeDocument/2006/relationships/ctrlProp" Target="../ctrlProps/ctrlProp3.xml"/><Relationship Id="rId5" Type="http://schemas.openxmlformats.org/officeDocument/2006/relationships/image" Target="../media/image37.emf"/><Relationship Id="rId10" Type="http://schemas.openxmlformats.org/officeDocument/2006/relationships/ctrlProp" Target="../ctrlProps/ctrlProp7.xml"/><Relationship Id="rId4" Type="http://schemas.openxmlformats.org/officeDocument/2006/relationships/control" Target="../activeX/activeX34.xml"/><Relationship Id="rId9" Type="http://schemas.openxmlformats.org/officeDocument/2006/relationships/ctrlProp" Target="../ctrlProps/ctrlProp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4.bin"/><Relationship Id="rId5" Type="http://schemas.openxmlformats.org/officeDocument/2006/relationships/image" Target="../media/image13.emf"/><Relationship Id="rId4" Type="http://schemas.openxmlformats.org/officeDocument/2006/relationships/control" Target="../activeX/activeX35.xml"/></Relationships>
</file>

<file path=xl/worksheets/_rels/sheet20.xml.rels><?xml version="1.0" encoding="UTF-8" standalone="yes"?>
<Relationships xmlns="http://schemas.openxmlformats.org/package/2006/relationships"><Relationship Id="rId3" Type="http://schemas.openxmlformats.org/officeDocument/2006/relationships/control" Target="../activeX/activeX36.xml"/><Relationship Id="rId7" Type="http://schemas.openxmlformats.org/officeDocument/2006/relationships/ctrlProp" Target="../ctrlProps/ctrlProp8.xml"/><Relationship Id="rId2" Type="http://schemas.openxmlformats.org/officeDocument/2006/relationships/vmlDrawing" Target="../drawings/vmlDrawing9.vml"/><Relationship Id="rId1" Type="http://schemas.openxmlformats.org/officeDocument/2006/relationships/drawing" Target="../drawings/drawing10.xml"/><Relationship Id="rId6" Type="http://schemas.openxmlformats.org/officeDocument/2006/relationships/image" Target="../media/image36.emf"/><Relationship Id="rId5" Type="http://schemas.openxmlformats.org/officeDocument/2006/relationships/control" Target="../activeX/activeX37.xml"/><Relationship Id="rId4" Type="http://schemas.openxmlformats.org/officeDocument/2006/relationships/image" Target="../media/image13.emf"/></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10.vml"/><Relationship Id="rId7" Type="http://schemas.openxmlformats.org/officeDocument/2006/relationships/image" Target="../media/image13.emf"/><Relationship Id="rId2" Type="http://schemas.openxmlformats.org/officeDocument/2006/relationships/drawing" Target="../drawings/drawing11.xml"/><Relationship Id="rId1" Type="http://schemas.openxmlformats.org/officeDocument/2006/relationships/printerSettings" Target="../printerSettings/printerSettings16.bin"/><Relationship Id="rId6" Type="http://schemas.openxmlformats.org/officeDocument/2006/relationships/control" Target="../activeX/activeX39.xml"/><Relationship Id="rId5" Type="http://schemas.openxmlformats.org/officeDocument/2006/relationships/image" Target="../media/image38.emf"/><Relationship Id="rId4" Type="http://schemas.openxmlformats.org/officeDocument/2006/relationships/control" Target="../activeX/activeX38.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11.vml"/><Relationship Id="rId7" Type="http://schemas.openxmlformats.org/officeDocument/2006/relationships/image" Target="../media/image36.emf"/><Relationship Id="rId2" Type="http://schemas.openxmlformats.org/officeDocument/2006/relationships/drawing" Target="../drawings/drawing12.xml"/><Relationship Id="rId1" Type="http://schemas.openxmlformats.org/officeDocument/2006/relationships/printerSettings" Target="../printerSettings/printerSettings17.bin"/><Relationship Id="rId6" Type="http://schemas.openxmlformats.org/officeDocument/2006/relationships/control" Target="../activeX/activeX41.xml"/><Relationship Id="rId5" Type="http://schemas.openxmlformats.org/officeDocument/2006/relationships/image" Target="../media/image13.emf"/><Relationship Id="rId4" Type="http://schemas.openxmlformats.org/officeDocument/2006/relationships/control" Target="../activeX/activeX4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drawing" Target="../drawings/drawing2.xml"/><Relationship Id="rId7" Type="http://schemas.openxmlformats.org/officeDocument/2006/relationships/control" Target="../activeX/activeX7.xml"/><Relationship Id="rId2" Type="http://schemas.openxmlformats.org/officeDocument/2006/relationships/printerSettings" Target="../printerSettings/printerSettings2.bin"/><Relationship Id="rId1" Type="http://schemas.openxmlformats.org/officeDocument/2006/relationships/hyperlink" Target="https://en.wikipedia.org/wiki/K%C3%B6ppen_climate_classification" TargetMode="External"/><Relationship Id="rId6" Type="http://schemas.openxmlformats.org/officeDocument/2006/relationships/image" Target="../media/image12.emf"/><Relationship Id="rId5" Type="http://schemas.openxmlformats.org/officeDocument/2006/relationships/control" Target="../activeX/activeX6.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10.xml"/><Relationship Id="rId13" Type="http://schemas.openxmlformats.org/officeDocument/2006/relationships/image" Target="../media/image16.emf"/><Relationship Id="rId18" Type="http://schemas.openxmlformats.org/officeDocument/2006/relationships/control" Target="../activeX/activeX15.xml"/><Relationship Id="rId3" Type="http://schemas.openxmlformats.org/officeDocument/2006/relationships/vmlDrawing" Target="../drawings/vmlDrawing3.vml"/><Relationship Id="rId7" Type="http://schemas.openxmlformats.org/officeDocument/2006/relationships/image" Target="../media/image13.emf"/><Relationship Id="rId12" Type="http://schemas.openxmlformats.org/officeDocument/2006/relationships/control" Target="../activeX/activeX12.xml"/><Relationship Id="rId17" Type="http://schemas.openxmlformats.org/officeDocument/2006/relationships/image" Target="../media/image18.emf"/><Relationship Id="rId2" Type="http://schemas.openxmlformats.org/officeDocument/2006/relationships/drawing" Target="../drawings/drawing3.xml"/><Relationship Id="rId16" Type="http://schemas.openxmlformats.org/officeDocument/2006/relationships/control" Target="../activeX/activeX14.xml"/><Relationship Id="rId1" Type="http://schemas.openxmlformats.org/officeDocument/2006/relationships/printerSettings" Target="../printerSettings/printerSettings3.bin"/><Relationship Id="rId6" Type="http://schemas.openxmlformats.org/officeDocument/2006/relationships/control" Target="../activeX/activeX9.xml"/><Relationship Id="rId11" Type="http://schemas.openxmlformats.org/officeDocument/2006/relationships/image" Target="../media/image15.emf"/><Relationship Id="rId5" Type="http://schemas.openxmlformats.org/officeDocument/2006/relationships/image" Target="../media/image12.emf"/><Relationship Id="rId15" Type="http://schemas.openxmlformats.org/officeDocument/2006/relationships/image" Target="../media/image17.emf"/><Relationship Id="rId10" Type="http://schemas.openxmlformats.org/officeDocument/2006/relationships/control" Target="../activeX/activeX11.xml"/><Relationship Id="rId19" Type="http://schemas.openxmlformats.org/officeDocument/2006/relationships/image" Target="../media/image19.emf"/><Relationship Id="rId4" Type="http://schemas.openxmlformats.org/officeDocument/2006/relationships/control" Target="../activeX/activeX8.xml"/><Relationship Id="rId9" Type="http://schemas.openxmlformats.org/officeDocument/2006/relationships/image" Target="../media/image14.emf"/><Relationship Id="rId14" Type="http://schemas.openxmlformats.org/officeDocument/2006/relationships/control" Target="../activeX/activeX1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008D8B"/>
  </sheetPr>
  <dimension ref="B1:L56"/>
  <sheetViews>
    <sheetView showGridLines="0" topLeftCell="A7" zoomScale="90" zoomScaleNormal="90" workbookViewId="0">
      <selection activeCell="L46" sqref="L46"/>
    </sheetView>
  </sheetViews>
  <sheetFormatPr defaultColWidth="11.42578125" defaultRowHeight="15" x14ac:dyDescent="0.25"/>
  <cols>
    <col min="1" max="9" width="11.42578125" style="111"/>
    <col min="10" max="10" width="5.85546875" style="111" customWidth="1"/>
    <col min="11" max="16384" width="11.42578125" style="111"/>
  </cols>
  <sheetData>
    <row r="1" spans="2:10" x14ac:dyDescent="0.25">
      <c r="B1" s="130"/>
      <c r="C1" s="224"/>
      <c r="D1" s="224"/>
      <c r="E1" s="224"/>
      <c r="F1" s="224"/>
      <c r="G1" s="224"/>
      <c r="H1" s="224"/>
      <c r="I1" s="224"/>
      <c r="J1" s="224"/>
    </row>
    <row r="2" spans="2:10" x14ac:dyDescent="0.25">
      <c r="B2" s="130"/>
      <c r="C2" s="224"/>
      <c r="D2" s="224"/>
      <c r="E2" s="224"/>
      <c r="F2" s="224"/>
      <c r="G2" s="224"/>
      <c r="H2" s="224"/>
      <c r="I2" s="224"/>
      <c r="J2" s="224"/>
    </row>
    <row r="3" spans="2:10" x14ac:dyDescent="0.25">
      <c r="B3" s="130"/>
      <c r="C3" s="224"/>
      <c r="D3" s="224"/>
      <c r="E3" s="224"/>
      <c r="F3" s="224"/>
      <c r="G3" s="224"/>
      <c r="H3" s="224"/>
      <c r="I3" s="224"/>
      <c r="J3" s="224"/>
    </row>
    <row r="4" spans="2:10" x14ac:dyDescent="0.25">
      <c r="B4" s="130"/>
      <c r="C4" s="224"/>
      <c r="D4" s="224"/>
      <c r="E4" s="224"/>
      <c r="F4" s="224"/>
      <c r="G4" s="224"/>
      <c r="H4" s="224"/>
      <c r="I4" s="224"/>
      <c r="J4" s="224"/>
    </row>
    <row r="5" spans="2:10" x14ac:dyDescent="0.25">
      <c r="B5" s="130"/>
      <c r="C5" s="224"/>
      <c r="D5" s="224"/>
      <c r="E5" s="224"/>
      <c r="F5" s="224"/>
      <c r="G5" s="224"/>
      <c r="H5" s="224"/>
      <c r="I5" s="224"/>
      <c r="J5" s="224"/>
    </row>
    <row r="6" spans="2:10" x14ac:dyDescent="0.25">
      <c r="B6" s="130"/>
      <c r="C6" s="224"/>
      <c r="D6" s="224"/>
      <c r="E6" s="224"/>
      <c r="F6" s="224"/>
      <c r="G6" s="224"/>
      <c r="H6" s="224"/>
      <c r="I6" s="224"/>
      <c r="J6" s="224"/>
    </row>
    <row r="7" spans="2:10" x14ac:dyDescent="0.25">
      <c r="B7" s="130"/>
      <c r="C7" s="224"/>
      <c r="D7" s="224"/>
      <c r="E7" s="224"/>
      <c r="F7" s="224"/>
      <c r="G7" s="224"/>
      <c r="H7" s="224"/>
      <c r="I7" s="224"/>
      <c r="J7" s="224"/>
    </row>
    <row r="8" spans="2:10" x14ac:dyDescent="0.25">
      <c r="B8" s="130"/>
      <c r="C8" s="224"/>
      <c r="D8" s="224"/>
      <c r="E8" s="224"/>
      <c r="F8" s="224"/>
      <c r="G8" s="224"/>
      <c r="H8" s="224"/>
      <c r="I8" s="224"/>
      <c r="J8" s="224"/>
    </row>
    <row r="9" spans="2:10" x14ac:dyDescent="0.25">
      <c r="B9" s="223"/>
      <c r="C9" s="223"/>
      <c r="D9" s="223"/>
      <c r="E9" s="223"/>
      <c r="F9" s="223"/>
      <c r="G9" s="223"/>
      <c r="H9" s="223"/>
      <c r="I9" s="223"/>
      <c r="J9" s="223"/>
    </row>
    <row r="10" spans="2:10" x14ac:dyDescent="0.25">
      <c r="B10" s="223"/>
      <c r="C10" s="223"/>
      <c r="D10" s="223"/>
      <c r="E10" s="223"/>
      <c r="F10" s="223"/>
      <c r="G10" s="223"/>
      <c r="H10" s="223"/>
      <c r="I10" s="223"/>
      <c r="J10" s="223"/>
    </row>
    <row r="11" spans="2:10" x14ac:dyDescent="0.25">
      <c r="B11" s="223"/>
      <c r="C11" s="223"/>
      <c r="D11" s="223"/>
      <c r="E11" s="223"/>
      <c r="F11" s="223"/>
      <c r="G11" s="223"/>
      <c r="H11" s="223"/>
      <c r="I11" s="223"/>
      <c r="J11" s="223"/>
    </row>
    <row r="12" spans="2:10" x14ac:dyDescent="0.25">
      <c r="B12" s="223"/>
      <c r="C12" s="223"/>
      <c r="D12" s="223"/>
      <c r="E12" s="223"/>
      <c r="F12" s="223"/>
      <c r="G12" s="223"/>
      <c r="H12" s="223"/>
      <c r="I12" s="223"/>
      <c r="J12" s="223"/>
    </row>
    <row r="13" spans="2:10" x14ac:dyDescent="0.25">
      <c r="B13" s="223"/>
      <c r="C13" s="223"/>
      <c r="D13" s="223"/>
      <c r="E13" s="223"/>
      <c r="F13" s="223"/>
      <c r="G13" s="223"/>
      <c r="H13" s="223"/>
      <c r="I13" s="223"/>
      <c r="J13" s="223"/>
    </row>
    <row r="14" spans="2:10" x14ac:dyDescent="0.25">
      <c r="B14" s="223"/>
      <c r="C14" s="223"/>
      <c r="D14" s="223"/>
      <c r="E14" s="223"/>
      <c r="F14" s="223"/>
      <c r="G14" s="223"/>
      <c r="H14" s="223"/>
      <c r="I14" s="223"/>
      <c r="J14" s="223"/>
    </row>
    <row r="15" spans="2:10" x14ac:dyDescent="0.25">
      <c r="B15" s="223"/>
      <c r="C15" s="223"/>
      <c r="D15" s="223"/>
      <c r="E15" s="223"/>
      <c r="F15" s="223"/>
      <c r="G15" s="223"/>
      <c r="H15" s="223"/>
      <c r="I15" s="223"/>
      <c r="J15" s="223"/>
    </row>
    <row r="16" spans="2:10" x14ac:dyDescent="0.25">
      <c r="B16" s="223"/>
      <c r="C16" s="223"/>
      <c r="D16" s="223"/>
      <c r="E16" s="223"/>
      <c r="F16" s="223"/>
      <c r="G16" s="223"/>
      <c r="H16" s="223"/>
      <c r="I16" s="223"/>
      <c r="J16" s="223"/>
    </row>
    <row r="17" spans="2:10" x14ac:dyDescent="0.25">
      <c r="B17" s="223"/>
      <c r="C17" s="223"/>
      <c r="D17" s="223"/>
      <c r="E17" s="223"/>
      <c r="F17" s="223"/>
      <c r="G17" s="223"/>
      <c r="H17" s="223"/>
      <c r="I17" s="223"/>
      <c r="J17" s="223"/>
    </row>
    <row r="18" spans="2:10" x14ac:dyDescent="0.25">
      <c r="B18" s="223"/>
      <c r="C18" s="223"/>
      <c r="D18" s="223"/>
      <c r="E18" s="223"/>
      <c r="F18" s="223"/>
      <c r="G18" s="223"/>
      <c r="H18" s="223"/>
      <c r="I18" s="223"/>
      <c r="J18" s="223"/>
    </row>
    <row r="19" spans="2:10" x14ac:dyDescent="0.25">
      <c r="B19" s="223"/>
      <c r="C19" s="223"/>
      <c r="D19" s="223"/>
      <c r="E19" s="223"/>
      <c r="F19" s="223"/>
      <c r="G19" s="223"/>
      <c r="H19" s="223"/>
      <c r="I19" s="223"/>
      <c r="J19" s="223"/>
    </row>
    <row r="20" spans="2:10" x14ac:dyDescent="0.25">
      <c r="B20" s="223"/>
      <c r="C20" s="223"/>
      <c r="D20" s="223"/>
      <c r="E20" s="223"/>
      <c r="F20" s="223"/>
      <c r="G20" s="223"/>
      <c r="H20" s="223"/>
      <c r="I20" s="223"/>
      <c r="J20" s="223"/>
    </row>
    <row r="21" spans="2:10" x14ac:dyDescent="0.25">
      <c r="B21" s="223"/>
      <c r="C21" s="223"/>
      <c r="D21" s="223"/>
      <c r="E21" s="223"/>
      <c r="F21" s="223"/>
      <c r="G21" s="223"/>
      <c r="H21" s="223"/>
      <c r="I21" s="223"/>
      <c r="J21" s="223"/>
    </row>
    <row r="22" spans="2:10" x14ac:dyDescent="0.25">
      <c r="B22" s="223"/>
      <c r="C22" s="223"/>
      <c r="D22" s="223"/>
      <c r="E22" s="223"/>
      <c r="F22" s="223"/>
      <c r="G22" s="223"/>
      <c r="H22" s="223"/>
      <c r="I22" s="223"/>
      <c r="J22" s="223"/>
    </row>
    <row r="23" spans="2:10" x14ac:dyDescent="0.25">
      <c r="B23" s="223"/>
      <c r="C23" s="223"/>
      <c r="D23" s="223"/>
      <c r="E23" s="223"/>
      <c r="F23" s="223"/>
      <c r="G23" s="223"/>
      <c r="H23" s="223"/>
      <c r="I23" s="223"/>
      <c r="J23" s="223"/>
    </row>
    <row r="24" spans="2:10" x14ac:dyDescent="0.25">
      <c r="B24" s="223"/>
      <c r="C24" s="223"/>
      <c r="D24" s="223"/>
      <c r="E24" s="223"/>
      <c r="F24" s="223"/>
      <c r="G24" s="223"/>
      <c r="H24" s="223"/>
      <c r="I24" s="223"/>
      <c r="J24" s="223"/>
    </row>
    <row r="25" spans="2:10" x14ac:dyDescent="0.25">
      <c r="B25" s="223"/>
      <c r="C25" s="223"/>
      <c r="D25" s="223"/>
      <c r="E25" s="223"/>
      <c r="F25" s="223"/>
      <c r="G25" s="223"/>
      <c r="H25" s="223"/>
      <c r="I25" s="223"/>
      <c r="J25" s="223"/>
    </row>
    <row r="26" spans="2:10" x14ac:dyDescent="0.25">
      <c r="B26" s="223"/>
      <c r="C26" s="223"/>
      <c r="D26" s="223"/>
      <c r="E26" s="223"/>
      <c r="F26" s="223"/>
      <c r="G26" s="223"/>
      <c r="H26" s="223"/>
      <c r="I26" s="223"/>
      <c r="J26" s="223"/>
    </row>
    <row r="27" spans="2:10" x14ac:dyDescent="0.25">
      <c r="B27" s="223"/>
      <c r="C27" s="223"/>
      <c r="D27" s="223"/>
      <c r="E27" s="223"/>
      <c r="F27" s="223"/>
      <c r="G27" s="223"/>
      <c r="H27" s="223"/>
      <c r="I27" s="223"/>
      <c r="J27" s="223"/>
    </row>
    <row r="28" spans="2:10" x14ac:dyDescent="0.25">
      <c r="B28" s="223"/>
      <c r="C28" s="223"/>
      <c r="D28" s="223"/>
      <c r="E28" s="223"/>
      <c r="F28" s="223"/>
      <c r="G28" s="223"/>
      <c r="H28" s="223"/>
      <c r="I28" s="223"/>
      <c r="J28" s="223"/>
    </row>
    <row r="29" spans="2:10" x14ac:dyDescent="0.25">
      <c r="B29" s="223"/>
      <c r="C29" s="223"/>
      <c r="D29" s="223"/>
      <c r="E29" s="223"/>
      <c r="F29" s="223"/>
      <c r="G29" s="223"/>
      <c r="H29" s="223"/>
      <c r="I29" s="223"/>
      <c r="J29" s="223"/>
    </row>
    <row r="30" spans="2:10" x14ac:dyDescent="0.25">
      <c r="B30" s="223"/>
      <c r="C30" s="223"/>
      <c r="D30" s="223"/>
      <c r="E30" s="223"/>
      <c r="F30" s="223"/>
      <c r="G30" s="223"/>
      <c r="H30" s="223"/>
      <c r="I30" s="223"/>
      <c r="J30" s="223"/>
    </row>
    <row r="31" spans="2:10" x14ac:dyDescent="0.25">
      <c r="B31" s="223"/>
      <c r="C31" s="223"/>
      <c r="D31" s="223"/>
      <c r="E31" s="223"/>
      <c r="F31" s="223"/>
      <c r="G31" s="223"/>
      <c r="H31" s="223"/>
      <c r="I31" s="223"/>
      <c r="J31" s="223"/>
    </row>
    <row r="32" spans="2:10" x14ac:dyDescent="0.25">
      <c r="B32" s="223"/>
      <c r="C32" s="223"/>
      <c r="D32" s="223"/>
      <c r="E32" s="223"/>
      <c r="F32" s="223"/>
      <c r="G32" s="223"/>
      <c r="H32" s="223"/>
      <c r="I32" s="223"/>
      <c r="J32" s="223"/>
    </row>
    <row r="33" spans="2:12" x14ac:dyDescent="0.25">
      <c r="B33" s="223"/>
      <c r="C33" s="223"/>
      <c r="D33" s="223"/>
      <c r="E33" s="223"/>
      <c r="F33" s="223"/>
      <c r="G33" s="223"/>
      <c r="H33" s="223"/>
      <c r="I33" s="223"/>
      <c r="J33" s="223"/>
    </row>
    <row r="34" spans="2:12" x14ac:dyDescent="0.25">
      <c r="B34" s="224"/>
      <c r="C34" s="224"/>
      <c r="D34" s="224"/>
      <c r="E34" s="224"/>
      <c r="F34" s="224"/>
      <c r="G34" s="224"/>
      <c r="H34" s="224"/>
      <c r="I34" s="224"/>
      <c r="J34" s="224"/>
    </row>
    <row r="35" spans="2:12" x14ac:dyDescent="0.25">
      <c r="B35" s="140"/>
      <c r="C35" s="140"/>
      <c r="D35" s="140"/>
      <c r="E35" s="140"/>
      <c r="F35" s="140"/>
      <c r="G35" s="140"/>
      <c r="H35" s="140"/>
      <c r="I35" s="140"/>
      <c r="J35" s="140"/>
    </row>
    <row r="36" spans="2:12" x14ac:dyDescent="0.25">
      <c r="B36" s="140"/>
      <c r="C36" s="140"/>
      <c r="D36" s="140"/>
      <c r="E36" s="140"/>
      <c r="F36" s="140"/>
      <c r="G36" s="140"/>
      <c r="H36" s="140"/>
      <c r="I36" s="140"/>
      <c r="J36" s="140"/>
    </row>
    <row r="37" spans="2:12" x14ac:dyDescent="0.25">
      <c r="B37" s="140"/>
      <c r="C37" s="140"/>
      <c r="D37" s="140"/>
      <c r="E37" s="140"/>
      <c r="F37" s="140"/>
      <c r="G37" s="140"/>
      <c r="H37" s="140"/>
      <c r="I37" s="140"/>
      <c r="J37" s="140"/>
      <c r="L37" s="239"/>
    </row>
    <row r="38" spans="2:12" x14ac:dyDescent="0.25">
      <c r="B38" s="140"/>
      <c r="C38" s="140"/>
      <c r="D38" s="140"/>
      <c r="E38" s="140"/>
      <c r="F38" s="140"/>
      <c r="G38" s="140"/>
      <c r="H38" s="140"/>
      <c r="I38" s="140"/>
      <c r="J38" s="140"/>
    </row>
    <row r="39" spans="2:12" x14ac:dyDescent="0.25">
      <c r="B39" s="140"/>
      <c r="C39" s="140"/>
      <c r="D39" s="140"/>
      <c r="E39" s="140"/>
      <c r="F39" s="140"/>
      <c r="G39" s="140"/>
      <c r="H39" s="140"/>
      <c r="I39" s="140"/>
      <c r="J39" s="140"/>
    </row>
    <row r="40" spans="2:12" x14ac:dyDescent="0.25">
      <c r="B40" s="140"/>
      <c r="C40" s="140"/>
      <c r="D40" s="140"/>
      <c r="E40" s="140"/>
      <c r="F40" s="140"/>
      <c r="G40" s="140"/>
      <c r="H40" s="140"/>
      <c r="I40" s="140"/>
      <c r="J40" s="140"/>
    </row>
    <row r="41" spans="2:12" x14ac:dyDescent="0.25">
      <c r="B41" s="140"/>
      <c r="C41" s="140"/>
      <c r="D41" s="140"/>
      <c r="E41" s="140"/>
      <c r="F41" s="140"/>
      <c r="G41" s="140"/>
      <c r="H41" s="140"/>
      <c r="I41" s="140"/>
      <c r="J41" s="140"/>
    </row>
    <row r="42" spans="2:12" x14ac:dyDescent="0.25">
      <c r="B42" s="140"/>
      <c r="C42" s="140"/>
      <c r="D42" s="140"/>
      <c r="E42" s="140"/>
      <c r="F42" s="140"/>
      <c r="G42" s="140"/>
      <c r="H42" s="140"/>
      <c r="I42" s="140"/>
      <c r="J42" s="140"/>
    </row>
    <row r="43" spans="2:12" x14ac:dyDescent="0.25">
      <c r="B43" s="140"/>
      <c r="C43" s="140"/>
      <c r="D43" s="140"/>
      <c r="E43" s="140"/>
      <c r="F43" s="140"/>
      <c r="G43" s="140"/>
      <c r="H43" s="140"/>
      <c r="I43" s="140"/>
      <c r="J43" s="140"/>
    </row>
    <row r="44" spans="2:12" x14ac:dyDescent="0.25">
      <c r="B44" s="140"/>
      <c r="C44" s="140"/>
      <c r="D44" s="140"/>
      <c r="E44" s="140"/>
      <c r="F44" s="140"/>
      <c r="G44" s="140"/>
      <c r="H44" s="140"/>
      <c r="I44" s="140"/>
      <c r="J44" s="140"/>
    </row>
    <row r="45" spans="2:12" x14ac:dyDescent="0.25">
      <c r="B45" s="140"/>
      <c r="C45" s="140"/>
      <c r="D45" s="140"/>
      <c r="E45" s="140"/>
      <c r="F45" s="140"/>
      <c r="G45" s="140"/>
      <c r="H45" s="140"/>
      <c r="I45" s="140"/>
      <c r="J45" s="140"/>
    </row>
    <row r="46" spans="2:12" x14ac:dyDescent="0.25">
      <c r="B46" s="140"/>
      <c r="C46" s="140"/>
      <c r="D46" s="140"/>
      <c r="E46" s="140"/>
      <c r="F46" s="140"/>
      <c r="G46" s="140"/>
      <c r="H46" s="140"/>
      <c r="I46" s="140"/>
      <c r="J46" s="140"/>
    </row>
    <row r="47" spans="2:12" x14ac:dyDescent="0.25">
      <c r="B47" s="140"/>
      <c r="C47" s="140"/>
      <c r="D47" s="140"/>
      <c r="E47" s="140"/>
      <c r="F47" s="140"/>
      <c r="G47" s="140"/>
      <c r="H47" s="140"/>
      <c r="I47" s="140"/>
      <c r="J47" s="140"/>
    </row>
    <row r="48" spans="2:12" x14ac:dyDescent="0.25">
      <c r="B48" s="140"/>
      <c r="C48" s="140"/>
      <c r="D48" s="140"/>
      <c r="E48" s="140"/>
      <c r="F48" s="140"/>
      <c r="G48" s="140"/>
      <c r="H48" s="140"/>
      <c r="I48" s="140"/>
      <c r="J48" s="140"/>
    </row>
    <row r="49" spans="2:10" x14ac:dyDescent="0.25">
      <c r="B49" s="140"/>
      <c r="C49" s="140"/>
      <c r="D49" s="140"/>
      <c r="E49" s="140"/>
      <c r="F49" s="140"/>
      <c r="G49" s="140"/>
      <c r="H49" s="140"/>
      <c r="I49" s="140"/>
      <c r="J49" s="140"/>
    </row>
    <row r="50" spans="2:10" x14ac:dyDescent="0.25">
      <c r="B50" s="140"/>
      <c r="C50" s="140"/>
      <c r="D50" s="140"/>
      <c r="E50" s="140"/>
      <c r="F50" s="140"/>
      <c r="G50" s="140"/>
      <c r="H50" s="140"/>
      <c r="I50" s="140"/>
      <c r="J50" s="140"/>
    </row>
    <row r="51" spans="2:10" x14ac:dyDescent="0.25">
      <c r="B51" s="140"/>
      <c r="C51" s="140"/>
      <c r="D51" s="140"/>
      <c r="E51" s="140"/>
      <c r="F51" s="140"/>
      <c r="G51" s="140"/>
      <c r="H51" s="140"/>
      <c r="I51" s="140"/>
      <c r="J51" s="140"/>
    </row>
    <row r="52" spans="2:10" x14ac:dyDescent="0.25">
      <c r="B52" s="140"/>
      <c r="C52" s="140"/>
      <c r="D52" s="140"/>
      <c r="E52" s="140"/>
      <c r="F52" s="140"/>
      <c r="G52" s="140"/>
      <c r="H52" s="140"/>
      <c r="I52" s="140"/>
      <c r="J52" s="140"/>
    </row>
    <row r="53" spans="2:10" x14ac:dyDescent="0.25">
      <c r="B53" s="140"/>
      <c r="C53" s="140"/>
      <c r="D53" s="140"/>
      <c r="E53" s="140"/>
      <c r="F53" s="140"/>
      <c r="G53" s="140"/>
      <c r="H53" s="140"/>
      <c r="I53" s="140"/>
      <c r="J53" s="140"/>
    </row>
    <row r="54" spans="2:10" x14ac:dyDescent="0.25">
      <c r="B54" s="140"/>
      <c r="C54" s="140"/>
      <c r="D54" s="140"/>
      <c r="E54" s="140"/>
      <c r="F54" s="140"/>
      <c r="G54" s="140"/>
      <c r="H54" s="140"/>
      <c r="I54" s="140"/>
      <c r="J54" s="140"/>
    </row>
    <row r="55" spans="2:10" x14ac:dyDescent="0.25">
      <c r="B55" s="140"/>
      <c r="C55" s="140"/>
      <c r="D55" s="140"/>
      <c r="E55" s="140"/>
      <c r="F55" s="140"/>
      <c r="G55" s="140"/>
      <c r="H55" s="140"/>
      <c r="I55" s="140"/>
      <c r="J55" s="140"/>
    </row>
    <row r="56" spans="2:10" x14ac:dyDescent="0.25">
      <c r="B56" s="140"/>
      <c r="C56" s="140"/>
      <c r="D56" s="140"/>
      <c r="E56" s="140"/>
      <c r="F56" s="140"/>
      <c r="G56" s="140"/>
      <c r="H56" s="140"/>
      <c r="I56" s="140"/>
      <c r="J56" s="140"/>
    </row>
  </sheetData>
  <sheetProtection sheet="1" objects="1" scenarios="1" selectLockedCells="1" selectUnlockedCells="1"/>
  <pageMargins left="0.7" right="0.7" top="0.75" bottom="0.75" header="0.3" footer="0.3"/>
  <pageSetup paperSize="9" orientation="portrait" horizontalDpi="90" verticalDpi="90" r:id="rId1"/>
  <drawing r:id="rId2"/>
  <legacyDrawing r:id="rId3"/>
  <controls>
    <mc:AlternateContent xmlns:mc="http://schemas.openxmlformats.org/markup-compatibility/2006">
      <mc:Choice Requires="x14">
        <control shapeId="61442" r:id="rId4" name="Road">
          <controlPr autoLine="0" r:id="rId5">
            <anchor moveWithCells="1">
              <from>
                <xdr:col>1</xdr:col>
                <xdr:colOff>295275</xdr:colOff>
                <xdr:row>29</xdr:row>
                <xdr:rowOff>152400</xdr:rowOff>
              </from>
              <to>
                <xdr:col>2</xdr:col>
                <xdr:colOff>447675</xdr:colOff>
                <xdr:row>34</xdr:row>
                <xdr:rowOff>114300</xdr:rowOff>
              </to>
            </anchor>
          </controlPr>
        </control>
      </mc:Choice>
      <mc:Fallback>
        <control shapeId="61442" r:id="rId4" name="Road"/>
      </mc:Fallback>
    </mc:AlternateContent>
    <mc:AlternateContent xmlns:mc="http://schemas.openxmlformats.org/markup-compatibility/2006">
      <mc:Choice Requires="x14">
        <control shapeId="61441" r:id="rId6" name="City">
          <controlPr autoLine="0" r:id="rId7">
            <anchor moveWithCells="1">
              <from>
                <xdr:col>1</xdr:col>
                <xdr:colOff>295275</xdr:colOff>
                <xdr:row>24</xdr:row>
                <xdr:rowOff>123825</xdr:rowOff>
              </from>
              <to>
                <xdr:col>2</xdr:col>
                <xdr:colOff>447675</xdr:colOff>
                <xdr:row>29</xdr:row>
                <xdr:rowOff>85725</xdr:rowOff>
              </to>
            </anchor>
          </controlPr>
        </control>
      </mc:Choice>
      <mc:Fallback>
        <control shapeId="61441" r:id="rId6" name="City"/>
      </mc:Fallback>
    </mc:AlternateContent>
    <mc:AlternateContent xmlns:mc="http://schemas.openxmlformats.org/markup-compatibility/2006">
      <mc:Choice Requires="x14">
        <control shapeId="61443" r:id="rId8" name="Rail">
          <controlPr autoLine="0" r:id="rId9">
            <anchor moveWithCells="1">
              <from>
                <xdr:col>4</xdr:col>
                <xdr:colOff>733425</xdr:colOff>
                <xdr:row>24</xdr:row>
                <xdr:rowOff>123825</xdr:rowOff>
              </from>
              <to>
                <xdr:col>6</xdr:col>
                <xdr:colOff>123825</xdr:colOff>
                <xdr:row>29</xdr:row>
                <xdr:rowOff>85725</xdr:rowOff>
              </to>
            </anchor>
          </controlPr>
        </control>
      </mc:Choice>
      <mc:Fallback>
        <control shapeId="61443" r:id="rId8" name="Rail"/>
      </mc:Fallback>
    </mc:AlternateContent>
    <mc:AlternateContent xmlns:mc="http://schemas.openxmlformats.org/markup-compatibility/2006">
      <mc:Choice Requires="x14">
        <control shapeId="61445" r:id="rId10" name="Water">
          <controlPr autoLine="0" r:id="rId11">
            <anchor moveWithCells="1">
              <from>
                <xdr:col>4</xdr:col>
                <xdr:colOff>733425</xdr:colOff>
                <xdr:row>30</xdr:row>
                <xdr:rowOff>0</xdr:rowOff>
              </from>
              <to>
                <xdr:col>6</xdr:col>
                <xdr:colOff>123825</xdr:colOff>
                <xdr:row>34</xdr:row>
                <xdr:rowOff>152400</xdr:rowOff>
              </to>
            </anchor>
          </controlPr>
        </control>
      </mc:Choice>
      <mc:Fallback>
        <control shapeId="61445" r:id="rId10" name="Water"/>
      </mc:Fallback>
    </mc:AlternateContent>
    <mc:AlternateContent xmlns:mc="http://schemas.openxmlformats.org/markup-compatibility/2006">
      <mc:Choice Requires="x14">
        <control shapeId="61447" r:id="rId12" name="Graphs">
          <controlPr autoLine="0" r:id="rId13">
            <anchor moveWithCells="1">
              <from>
                <xdr:col>1</xdr:col>
                <xdr:colOff>295275</xdr:colOff>
                <xdr:row>34</xdr:row>
                <xdr:rowOff>171450</xdr:rowOff>
              </from>
              <to>
                <xdr:col>2</xdr:col>
                <xdr:colOff>447675</xdr:colOff>
                <xdr:row>39</xdr:row>
                <xdr:rowOff>133350</xdr:rowOff>
              </to>
            </anchor>
          </controlPr>
        </control>
      </mc:Choice>
      <mc:Fallback>
        <control shapeId="61447" r:id="rId12" name="Graphs"/>
      </mc:Fallback>
    </mc:AlternateContent>
    <mc:AlternateContent xmlns:mc="http://schemas.openxmlformats.org/markup-compatibility/2006">
      <mc:Choice Requires="x14">
        <control shapeId="61446" r:id="rId14" name="Button 6">
          <controlPr defaultSize="0" print="0" autoFill="0" autoPict="0" macro="[0]!Hoja9.Preanalysis_Click">
            <anchor moveWithCells="1">
              <from>
                <xdr:col>4</xdr:col>
                <xdr:colOff>723900</xdr:colOff>
                <xdr:row>35</xdr:row>
                <xdr:rowOff>19050</xdr:rowOff>
              </from>
              <to>
                <xdr:col>6</xdr:col>
                <xdr:colOff>47625</xdr:colOff>
                <xdr:row>40</xdr:row>
                <xdr:rowOff>9525</xdr:rowOff>
              </to>
            </anchor>
          </controlPr>
        </control>
      </mc:Choice>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L29"/>
  <sheetViews>
    <sheetView workbookViewId="0">
      <selection activeCell="G13" sqref="G13"/>
    </sheetView>
  </sheetViews>
  <sheetFormatPr defaultColWidth="10.85546875" defaultRowHeight="15" x14ac:dyDescent="0.25"/>
  <cols>
    <col min="1" max="1" width="30.5703125" style="88" customWidth="1"/>
    <col min="2" max="2" width="21.28515625" style="88" customWidth="1"/>
    <col min="3" max="3" width="19.85546875" style="88" customWidth="1"/>
    <col min="4" max="4" width="34.85546875" style="88" bestFit="1" customWidth="1"/>
    <col min="5" max="5" width="14.85546875" style="88" customWidth="1"/>
    <col min="6" max="6" width="15.42578125" style="88" customWidth="1"/>
    <col min="7" max="7" width="20.140625" style="88" customWidth="1"/>
    <col min="8" max="8" width="12.42578125" style="88" bestFit="1" customWidth="1"/>
    <col min="9" max="9" width="16.5703125" style="88" customWidth="1"/>
    <col min="10" max="10" width="17.140625" style="88" customWidth="1"/>
    <col min="11" max="11" width="13.140625" style="88" customWidth="1"/>
    <col min="12" max="16384" width="10.85546875" style="88"/>
  </cols>
  <sheetData>
    <row r="1" spans="1:12" ht="78" x14ac:dyDescent="0.25">
      <c r="A1" s="320" t="s">
        <v>40</v>
      </c>
      <c r="B1" s="320" t="s">
        <v>165</v>
      </c>
      <c r="C1" s="320" t="s">
        <v>52</v>
      </c>
      <c r="D1" s="309" t="s">
        <v>379</v>
      </c>
      <c r="E1" s="309" t="s">
        <v>203</v>
      </c>
      <c r="F1" s="310" t="s">
        <v>370</v>
      </c>
      <c r="G1" s="310" t="s">
        <v>88</v>
      </c>
      <c r="H1" s="310" t="s">
        <v>90</v>
      </c>
      <c r="I1" s="311" t="s">
        <v>371</v>
      </c>
      <c r="J1" s="311" t="s">
        <v>372</v>
      </c>
      <c r="K1" s="311" t="s">
        <v>101</v>
      </c>
      <c r="L1" s="311" t="s">
        <v>380</v>
      </c>
    </row>
    <row r="2" spans="1:12" x14ac:dyDescent="0.25">
      <c r="A2" s="88" t="s">
        <v>251</v>
      </c>
      <c r="B2" s="88" t="s">
        <v>166</v>
      </c>
      <c r="C2" s="88" t="s">
        <v>94</v>
      </c>
      <c r="D2" s="317" t="s">
        <v>172</v>
      </c>
      <c r="E2" s="326">
        <v>477</v>
      </c>
      <c r="F2" s="314">
        <v>30</v>
      </c>
      <c r="G2" s="314">
        <v>0</v>
      </c>
      <c r="H2" s="315">
        <v>0</v>
      </c>
      <c r="I2" s="317"/>
      <c r="J2" s="317"/>
      <c r="K2" s="317"/>
      <c r="L2" s="317">
        <v>55</v>
      </c>
    </row>
    <row r="3" spans="1:12" x14ac:dyDescent="0.25">
      <c r="B3" s="88" t="s">
        <v>168</v>
      </c>
      <c r="C3" s="321" t="s">
        <v>91</v>
      </c>
      <c r="D3" s="317" t="s">
        <v>171</v>
      </c>
      <c r="E3" s="326">
        <v>1497</v>
      </c>
      <c r="F3" s="314">
        <v>19</v>
      </c>
      <c r="G3" s="314">
        <v>0</v>
      </c>
      <c r="H3" s="315">
        <v>0</v>
      </c>
      <c r="I3" s="314"/>
      <c r="J3" s="314"/>
      <c r="K3" s="314"/>
      <c r="L3" s="317">
        <v>52</v>
      </c>
    </row>
    <row r="4" spans="1:12" ht="15" customHeight="1" x14ac:dyDescent="0.25">
      <c r="B4" s="88" t="s">
        <v>167</v>
      </c>
      <c r="C4" s="321" t="s">
        <v>92</v>
      </c>
      <c r="D4" s="317" t="s">
        <v>173</v>
      </c>
      <c r="E4" s="326">
        <v>2135</v>
      </c>
      <c r="F4" s="314">
        <v>19</v>
      </c>
      <c r="G4" s="314">
        <v>0</v>
      </c>
      <c r="H4" s="315">
        <v>0</v>
      </c>
      <c r="I4" s="314"/>
      <c r="J4" s="314"/>
      <c r="K4" s="314"/>
      <c r="L4" s="317">
        <v>50</v>
      </c>
    </row>
    <row r="5" spans="1:12" x14ac:dyDescent="0.25">
      <c r="B5" s="88" t="s">
        <v>169</v>
      </c>
      <c r="C5" s="88" t="s">
        <v>93</v>
      </c>
      <c r="D5" s="317" t="s">
        <v>174</v>
      </c>
      <c r="E5" s="326">
        <v>2903</v>
      </c>
      <c r="F5" s="314">
        <v>17</v>
      </c>
      <c r="G5" s="314">
        <v>0</v>
      </c>
      <c r="H5" s="315">
        <v>0</v>
      </c>
      <c r="I5" s="314"/>
      <c r="J5" s="314"/>
      <c r="K5" s="314"/>
      <c r="L5" s="317">
        <v>61</v>
      </c>
    </row>
    <row r="6" spans="1:12" x14ac:dyDescent="0.25">
      <c r="B6" s="88" t="s">
        <v>170</v>
      </c>
      <c r="C6" s="88" t="s">
        <v>73</v>
      </c>
      <c r="D6" s="317" t="s">
        <v>175</v>
      </c>
      <c r="E6" s="326">
        <v>3000</v>
      </c>
      <c r="F6" s="314">
        <v>17</v>
      </c>
      <c r="G6" s="314">
        <v>0</v>
      </c>
      <c r="H6" s="315">
        <v>0</v>
      </c>
      <c r="I6" s="314"/>
      <c r="J6" s="314"/>
      <c r="K6" s="314"/>
      <c r="L6" s="317">
        <v>70</v>
      </c>
    </row>
    <row r="7" spans="1:12" ht="15" customHeight="1" x14ac:dyDescent="0.25">
      <c r="B7" s="88" t="s">
        <v>73</v>
      </c>
      <c r="D7" s="317" t="s">
        <v>176</v>
      </c>
      <c r="E7" s="326">
        <v>8000</v>
      </c>
      <c r="F7" s="327">
        <v>10</v>
      </c>
      <c r="G7" s="314">
        <v>0</v>
      </c>
      <c r="H7" s="315">
        <v>0</v>
      </c>
      <c r="I7" s="328">
        <v>1000</v>
      </c>
      <c r="J7" s="328"/>
      <c r="K7" s="328">
        <v>13</v>
      </c>
      <c r="L7" s="328">
        <v>70</v>
      </c>
    </row>
    <row r="8" spans="1:12" x14ac:dyDescent="0.25">
      <c r="D8" s="317" t="s">
        <v>177</v>
      </c>
      <c r="E8" s="326">
        <v>10000</v>
      </c>
      <c r="F8" s="327">
        <v>7.4</v>
      </c>
      <c r="G8" s="314">
        <v>0</v>
      </c>
      <c r="H8" s="315">
        <v>0</v>
      </c>
      <c r="I8" s="314"/>
      <c r="J8" s="314"/>
      <c r="K8" s="314"/>
      <c r="L8" s="317">
        <v>70</v>
      </c>
    </row>
    <row r="9" spans="1:12" x14ac:dyDescent="0.25">
      <c r="D9" s="314" t="s">
        <v>178</v>
      </c>
      <c r="E9" s="329">
        <v>4195</v>
      </c>
      <c r="F9" s="327">
        <v>21</v>
      </c>
      <c r="G9" s="314">
        <v>0</v>
      </c>
      <c r="H9" s="315">
        <v>0</v>
      </c>
      <c r="I9" s="314"/>
      <c r="J9" s="314"/>
      <c r="K9" s="314"/>
      <c r="L9" s="317">
        <v>65</v>
      </c>
    </row>
    <row r="10" spans="1:12" ht="15" customHeight="1" x14ac:dyDescent="0.25">
      <c r="D10" s="314" t="s">
        <v>179</v>
      </c>
      <c r="E10" s="327">
        <v>1410</v>
      </c>
      <c r="F10" s="327">
        <v>26</v>
      </c>
      <c r="G10" s="314">
        <v>0</v>
      </c>
      <c r="H10" s="315">
        <v>0</v>
      </c>
      <c r="I10" s="314"/>
      <c r="J10" s="314"/>
      <c r="K10" s="314"/>
      <c r="L10" s="317">
        <v>75</v>
      </c>
    </row>
    <row r="11" spans="1:12" ht="15.75" customHeight="1" x14ac:dyDescent="0.25">
      <c r="D11" s="314" t="s">
        <v>180</v>
      </c>
      <c r="E11" s="330">
        <v>3141</v>
      </c>
      <c r="F11" s="327">
        <v>20</v>
      </c>
      <c r="G11" s="314">
        <v>0</v>
      </c>
      <c r="H11" s="315">
        <v>0</v>
      </c>
      <c r="I11" s="314"/>
      <c r="J11" s="314"/>
      <c r="K11" s="314"/>
      <c r="L11" s="317">
        <v>75</v>
      </c>
    </row>
    <row r="12" spans="1:12" x14ac:dyDescent="0.25">
      <c r="D12" s="314" t="s">
        <v>181</v>
      </c>
      <c r="E12" s="327">
        <v>2502</v>
      </c>
      <c r="F12" s="327">
        <v>20</v>
      </c>
      <c r="G12" s="314">
        <v>0</v>
      </c>
      <c r="H12" s="315">
        <v>0</v>
      </c>
      <c r="I12" s="314"/>
      <c r="J12" s="314"/>
      <c r="K12" s="314"/>
      <c r="L12" s="317">
        <v>68</v>
      </c>
    </row>
    <row r="13" spans="1:12" ht="15" customHeight="1" x14ac:dyDescent="0.25"/>
    <row r="14" spans="1:12" x14ac:dyDescent="0.25">
      <c r="B14" s="33"/>
      <c r="G14" s="33"/>
    </row>
    <row r="18" spans="4:8" x14ac:dyDescent="0.25">
      <c r="D18" s="128"/>
      <c r="E18" s="128"/>
      <c r="F18" s="322"/>
      <c r="G18" s="322"/>
      <c r="H18" s="322"/>
    </row>
    <row r="19" spans="4:8" x14ac:dyDescent="0.25">
      <c r="D19" s="182"/>
      <c r="E19" s="182"/>
      <c r="F19" s="182"/>
      <c r="G19" s="182"/>
      <c r="H19" s="182"/>
    </row>
    <row r="20" spans="4:8" x14ac:dyDescent="0.25">
      <c r="D20" s="182"/>
      <c r="E20" s="182"/>
      <c r="F20" s="182"/>
      <c r="G20" s="182"/>
      <c r="H20" s="182"/>
    </row>
    <row r="21" spans="4:8" x14ac:dyDescent="0.25">
      <c r="D21" s="182"/>
      <c r="E21" s="182"/>
      <c r="F21" s="182"/>
      <c r="G21" s="182"/>
      <c r="H21" s="182"/>
    </row>
    <row r="22" spans="4:8" x14ac:dyDescent="0.25">
      <c r="D22" s="182"/>
      <c r="E22" s="182"/>
      <c r="F22" s="182"/>
      <c r="G22" s="182"/>
      <c r="H22" s="182"/>
    </row>
    <row r="23" spans="4:8" x14ac:dyDescent="0.25">
      <c r="D23" s="182"/>
      <c r="E23" s="182"/>
      <c r="F23" s="182"/>
      <c r="G23" s="182"/>
      <c r="H23" s="182"/>
    </row>
    <row r="24" spans="4:8" x14ac:dyDescent="0.25">
      <c r="D24" s="182"/>
      <c r="E24" s="323"/>
      <c r="F24" s="182"/>
      <c r="G24" s="182"/>
      <c r="H24" s="182"/>
    </row>
    <row r="25" spans="4:8" x14ac:dyDescent="0.25">
      <c r="D25" s="182"/>
      <c r="E25" s="323"/>
      <c r="F25" s="182"/>
      <c r="G25" s="182"/>
      <c r="H25" s="182"/>
    </row>
    <row r="26" spans="4:8" x14ac:dyDescent="0.25">
      <c r="D26" s="182"/>
      <c r="E26" s="323"/>
      <c r="F26" s="182"/>
      <c r="G26" s="182"/>
      <c r="H26" s="182"/>
    </row>
    <row r="27" spans="4:8" x14ac:dyDescent="0.25">
      <c r="D27" s="182"/>
      <c r="E27" s="323"/>
      <c r="F27" s="324"/>
      <c r="G27" s="324"/>
      <c r="H27" s="324"/>
    </row>
    <row r="28" spans="4:8" x14ac:dyDescent="0.25">
      <c r="D28" s="182"/>
      <c r="E28" s="323"/>
      <c r="F28" s="324"/>
      <c r="G28" s="324"/>
      <c r="H28" s="324"/>
    </row>
    <row r="29" spans="4:8" x14ac:dyDescent="0.25">
      <c r="D29" s="182"/>
      <c r="E29" s="323"/>
      <c r="F29" s="324"/>
      <c r="G29" s="324"/>
      <c r="H29" s="324"/>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Q1"/>
  <sheetViews>
    <sheetView zoomScale="110" zoomScaleNormal="110" workbookViewId="0">
      <selection activeCell="B4" sqref="B4"/>
    </sheetView>
  </sheetViews>
  <sheetFormatPr defaultColWidth="11.42578125" defaultRowHeight="12.75" x14ac:dyDescent="0.2"/>
  <cols>
    <col min="1" max="1" width="8.28515625" style="83" customWidth="1"/>
    <col min="2" max="2" width="42.42578125" style="83" bestFit="1" customWidth="1"/>
    <col min="3" max="3" width="14.42578125" style="83" bestFit="1" customWidth="1"/>
    <col min="4" max="4" width="29.28515625" style="83" bestFit="1" customWidth="1"/>
    <col min="5" max="5" width="26.42578125" style="83" bestFit="1" customWidth="1"/>
    <col min="6" max="6" width="28.85546875" style="83" bestFit="1" customWidth="1"/>
    <col min="7" max="7" width="17.28515625" style="83" bestFit="1" customWidth="1"/>
    <col min="8" max="9" width="13.85546875" style="83" bestFit="1" customWidth="1"/>
    <col min="10" max="10" width="18.28515625" style="83" bestFit="1" customWidth="1"/>
    <col min="11" max="11" width="16.5703125" style="83" bestFit="1" customWidth="1"/>
    <col min="12" max="12" width="14.85546875" style="83" bestFit="1" customWidth="1"/>
    <col min="13" max="13" width="21.85546875" style="83" bestFit="1" customWidth="1"/>
    <col min="14" max="14" width="17.85546875" style="109" bestFit="1" customWidth="1"/>
    <col min="15" max="16384" width="11.42578125" style="83"/>
  </cols>
  <sheetData>
    <row r="1" spans="1:17" ht="13.5" thickBot="1" x14ac:dyDescent="0.25">
      <c r="A1" s="77" t="s">
        <v>11</v>
      </c>
      <c r="B1" s="78" t="s">
        <v>223</v>
      </c>
      <c r="C1" s="78" t="s">
        <v>217</v>
      </c>
      <c r="D1" s="78" t="s">
        <v>222</v>
      </c>
      <c r="E1" s="79" t="s">
        <v>117</v>
      </c>
      <c r="F1" s="79" t="s">
        <v>95</v>
      </c>
      <c r="G1" s="78" t="s">
        <v>75</v>
      </c>
      <c r="H1" s="84" t="s">
        <v>49</v>
      </c>
      <c r="I1" s="84" t="s">
        <v>50</v>
      </c>
      <c r="J1" s="80" t="s">
        <v>76</v>
      </c>
      <c r="K1" s="81" t="s">
        <v>41</v>
      </c>
      <c r="L1" s="81" t="s">
        <v>51</v>
      </c>
      <c r="M1" s="81" t="s">
        <v>224</v>
      </c>
      <c r="N1" s="108" t="s">
        <v>225</v>
      </c>
      <c r="O1" s="82"/>
      <c r="P1" s="82"/>
      <c r="Q1" s="82"/>
    </row>
  </sheetData>
  <sheetProtection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008D8B"/>
  </sheetPr>
  <dimension ref="A1:BQ348"/>
  <sheetViews>
    <sheetView topLeftCell="A4" zoomScaleNormal="100" workbookViewId="0">
      <selection activeCell="E26" sqref="E26:M27"/>
    </sheetView>
  </sheetViews>
  <sheetFormatPr defaultColWidth="2.7109375" defaultRowHeight="8.1" customHeight="1" x14ac:dyDescent="0.2"/>
  <cols>
    <col min="1" max="16384" width="2.7109375" style="20"/>
  </cols>
  <sheetData>
    <row r="1" spans="3:69" ht="8.1" customHeight="1" x14ac:dyDescent="0.2">
      <c r="C1" s="19"/>
      <c r="D1" s="19"/>
      <c r="E1" s="19"/>
      <c r="F1" s="19"/>
      <c r="G1" s="19"/>
      <c r="H1" s="19"/>
      <c r="I1" s="19"/>
      <c r="J1" s="19"/>
    </row>
    <row r="2" spans="3:69" ht="8.1" customHeight="1" thickBot="1" x14ac:dyDescent="0.25">
      <c r="C2" s="19"/>
      <c r="D2" s="19"/>
      <c r="E2" s="19"/>
      <c r="F2" s="19"/>
      <c r="G2" s="19"/>
      <c r="H2" s="19"/>
      <c r="I2" s="19"/>
      <c r="J2" s="19"/>
      <c r="AA2" s="19"/>
      <c r="AB2" s="19"/>
      <c r="AC2" s="19"/>
      <c r="AD2" s="19"/>
      <c r="AE2" s="19"/>
      <c r="AF2" s="19"/>
      <c r="AG2" s="19"/>
      <c r="AH2" s="19"/>
      <c r="AI2" s="19"/>
      <c r="AJ2" s="19"/>
      <c r="AK2" s="19"/>
      <c r="AL2" s="19"/>
      <c r="AM2" s="19"/>
      <c r="AN2" s="19"/>
      <c r="AO2" s="19"/>
      <c r="AP2" s="19"/>
      <c r="AQ2" s="19"/>
    </row>
    <row r="3" spans="3:69" ht="12" x14ac:dyDescent="0.2">
      <c r="C3" s="19"/>
      <c r="D3" s="385" t="s">
        <v>110</v>
      </c>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7"/>
    </row>
    <row r="4" spans="3:69" ht="12" x14ac:dyDescent="0.2">
      <c r="C4" s="19"/>
      <c r="D4" s="388"/>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9"/>
      <c r="AO4" s="390"/>
    </row>
    <row r="5" spans="3:69" ht="12.75" thickBot="1" x14ac:dyDescent="0.25">
      <c r="C5" s="19"/>
      <c r="D5" s="391"/>
      <c r="E5" s="392"/>
      <c r="F5" s="392"/>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c r="AI5" s="392"/>
      <c r="AJ5" s="392"/>
      <c r="AK5" s="392"/>
      <c r="AL5" s="392"/>
      <c r="AM5" s="392"/>
      <c r="AN5" s="392"/>
      <c r="AO5" s="393"/>
    </row>
    <row r="6" spans="3:69" ht="8.1" customHeight="1" thickBot="1" x14ac:dyDescent="0.25">
      <c r="C6" s="19"/>
      <c r="D6" s="21"/>
      <c r="E6" s="22"/>
      <c r="F6" s="22"/>
      <c r="G6" s="22"/>
      <c r="H6" s="22"/>
      <c r="I6" s="22"/>
      <c r="J6" s="22"/>
      <c r="K6" s="22"/>
      <c r="L6" s="22"/>
      <c r="M6" s="22"/>
      <c r="N6" s="22"/>
      <c r="O6" s="22"/>
      <c r="P6" s="22"/>
      <c r="Q6" s="22"/>
      <c r="R6" s="22"/>
      <c r="S6" s="22"/>
      <c r="T6" s="22"/>
      <c r="U6" s="22"/>
      <c r="V6" s="22"/>
      <c r="W6" s="22"/>
      <c r="X6" s="22"/>
      <c r="Y6" s="22"/>
      <c r="Z6" s="22"/>
      <c r="AA6" s="19"/>
      <c r="AB6" s="19"/>
      <c r="AC6" s="19"/>
      <c r="AD6" s="19"/>
      <c r="AE6" s="19"/>
      <c r="AF6" s="19"/>
      <c r="AG6" s="19"/>
      <c r="AH6" s="19"/>
      <c r="AI6" s="19"/>
      <c r="AJ6" s="19"/>
      <c r="AK6" s="19"/>
      <c r="AL6" s="19"/>
      <c r="AM6" s="19"/>
      <c r="AN6" s="19"/>
      <c r="AO6" s="19"/>
      <c r="AP6" s="19"/>
      <c r="AQ6" s="19"/>
    </row>
    <row r="7" spans="3:69" ht="8.1" customHeight="1" thickBot="1" x14ac:dyDescent="0.25">
      <c r="C7" s="19"/>
      <c r="D7" s="23"/>
      <c r="E7" s="24"/>
      <c r="F7" s="24"/>
      <c r="G7" s="24"/>
      <c r="H7" s="24"/>
      <c r="I7" s="24"/>
      <c r="J7" s="24"/>
      <c r="K7" s="24"/>
      <c r="L7" s="24"/>
      <c r="M7" s="24"/>
      <c r="N7" s="24"/>
      <c r="O7" s="24"/>
      <c r="P7" s="24"/>
      <c r="Q7" s="24"/>
      <c r="R7" s="24"/>
      <c r="S7" s="24"/>
      <c r="T7" s="24"/>
      <c r="U7" s="24"/>
      <c r="V7" s="24"/>
      <c r="W7" s="24"/>
      <c r="X7" s="24"/>
      <c r="Y7" s="24"/>
      <c r="Z7" s="24"/>
      <c r="AA7" s="35"/>
      <c r="AB7" s="35"/>
      <c r="AC7" s="218"/>
      <c r="AD7" s="218"/>
      <c r="AE7" s="218"/>
      <c r="AF7" s="218"/>
      <c r="AG7" s="218"/>
      <c r="AH7" s="218"/>
      <c r="AI7" s="218"/>
      <c r="AJ7" s="218"/>
      <c r="AK7" s="218"/>
      <c r="AL7" s="218"/>
      <c r="AM7" s="218"/>
      <c r="AN7" s="218"/>
      <c r="AO7" s="36"/>
      <c r="AP7" s="21"/>
      <c r="AQ7" s="21"/>
    </row>
    <row r="8" spans="3:69" ht="7.5" customHeight="1" x14ac:dyDescent="0.2">
      <c r="C8" s="19"/>
      <c r="D8" s="25"/>
      <c r="E8" s="406" t="s">
        <v>39</v>
      </c>
      <c r="F8" s="407"/>
      <c r="G8" s="407"/>
      <c r="H8" s="407"/>
      <c r="I8" s="407"/>
      <c r="J8" s="407"/>
      <c r="K8" s="407"/>
      <c r="L8" s="407"/>
      <c r="M8" s="428"/>
      <c r="N8" s="436">
        <v>2019</v>
      </c>
      <c r="O8" s="437"/>
      <c r="P8" s="437"/>
      <c r="Q8" s="437"/>
      <c r="R8" s="438"/>
      <c r="S8" s="22"/>
      <c r="T8" s="22"/>
      <c r="U8" s="22"/>
      <c r="V8" s="22"/>
      <c r="W8" s="22"/>
      <c r="X8" s="22"/>
      <c r="Y8" s="22"/>
      <c r="Z8" s="22"/>
      <c r="AA8" s="21"/>
      <c r="AB8" s="19"/>
      <c r="AC8" s="492" t="s">
        <v>298</v>
      </c>
      <c r="AD8" s="493"/>
      <c r="AE8" s="493"/>
      <c r="AF8" s="493"/>
      <c r="AG8" s="493"/>
      <c r="AH8" s="494"/>
      <c r="AI8" s="498" t="s">
        <v>73</v>
      </c>
      <c r="AJ8" s="499"/>
      <c r="AK8" s="499"/>
      <c r="AL8" s="499"/>
      <c r="AM8" s="499"/>
      <c r="AN8" s="500"/>
      <c r="AO8" s="28"/>
      <c r="AP8" s="21"/>
      <c r="AQ8" s="21"/>
    </row>
    <row r="9" spans="3:69" ht="8.1" customHeight="1" thickBot="1" x14ac:dyDescent="0.25">
      <c r="C9" s="19"/>
      <c r="D9" s="25"/>
      <c r="E9" s="408"/>
      <c r="F9" s="409"/>
      <c r="G9" s="409"/>
      <c r="H9" s="409"/>
      <c r="I9" s="409"/>
      <c r="J9" s="409"/>
      <c r="K9" s="409"/>
      <c r="L9" s="409"/>
      <c r="M9" s="429"/>
      <c r="N9" s="439"/>
      <c r="O9" s="440"/>
      <c r="P9" s="440"/>
      <c r="Q9" s="440"/>
      <c r="R9" s="441"/>
      <c r="S9" s="22"/>
      <c r="T9" s="22"/>
      <c r="U9" s="22"/>
      <c r="V9" s="22"/>
      <c r="W9" s="22"/>
      <c r="X9" s="22"/>
      <c r="Y9" s="22"/>
      <c r="Z9" s="19"/>
      <c r="AA9" s="19"/>
      <c r="AB9" s="19"/>
      <c r="AC9" s="495"/>
      <c r="AD9" s="496"/>
      <c r="AE9" s="496"/>
      <c r="AF9" s="496"/>
      <c r="AG9" s="496"/>
      <c r="AH9" s="497"/>
      <c r="AI9" s="501"/>
      <c r="AJ9" s="502"/>
      <c r="AK9" s="502"/>
      <c r="AL9" s="502"/>
      <c r="AM9" s="502"/>
      <c r="AN9" s="503"/>
      <c r="AO9" s="27"/>
      <c r="BE9" s="19"/>
      <c r="BF9" s="19"/>
      <c r="BG9" s="19"/>
      <c r="BH9" s="19"/>
    </row>
    <row r="10" spans="3:69" ht="8.1" customHeight="1" thickBot="1" x14ac:dyDescent="0.25">
      <c r="C10" s="19"/>
      <c r="D10" s="25"/>
      <c r="E10" s="287"/>
      <c r="F10" s="287"/>
      <c r="G10" s="287"/>
      <c r="H10" s="287"/>
      <c r="I10" s="287"/>
      <c r="J10" s="287"/>
      <c r="K10" s="287"/>
      <c r="L10" s="287"/>
      <c r="M10" s="287"/>
      <c r="N10" s="22"/>
      <c r="O10" s="22"/>
      <c r="P10" s="22"/>
      <c r="Q10" s="22"/>
      <c r="R10" s="22"/>
      <c r="S10" s="22"/>
      <c r="T10" s="22"/>
      <c r="U10" s="22"/>
      <c r="V10" s="22"/>
      <c r="W10" s="22"/>
      <c r="X10" s="22"/>
      <c r="Y10" s="22"/>
      <c r="Z10" s="19"/>
      <c r="AA10" s="19"/>
      <c r="AB10" s="19"/>
      <c r="AC10" s="288"/>
      <c r="AD10" s="288"/>
      <c r="AE10" s="288"/>
      <c r="AF10" s="288"/>
      <c r="AG10" s="288"/>
      <c r="AH10" s="288"/>
      <c r="AI10" s="219"/>
      <c r="AJ10" s="219"/>
      <c r="AK10" s="219"/>
      <c r="AL10" s="219"/>
      <c r="AM10" s="219"/>
      <c r="AN10" s="219"/>
      <c r="AO10" s="27"/>
      <c r="AP10" s="19"/>
      <c r="AQ10" s="19"/>
      <c r="BE10" s="19"/>
      <c r="BF10" s="19"/>
      <c r="BG10" s="19"/>
      <c r="BH10" s="19"/>
    </row>
    <row r="11" spans="3:69" ht="8.1" customHeight="1" x14ac:dyDescent="0.2">
      <c r="C11" s="19"/>
      <c r="D11" s="25"/>
      <c r="E11" s="448" t="s">
        <v>304</v>
      </c>
      <c r="F11" s="449"/>
      <c r="G11" s="449"/>
      <c r="H11" s="449"/>
      <c r="I11" s="449"/>
      <c r="J11" s="449"/>
      <c r="K11" s="449"/>
      <c r="L11" s="449"/>
      <c r="M11" s="449"/>
      <c r="N11" s="437" t="s">
        <v>204</v>
      </c>
      <c r="O11" s="437"/>
      <c r="P11" s="437"/>
      <c r="Q11" s="437"/>
      <c r="R11" s="437"/>
      <c r="S11" s="437"/>
      <c r="T11" s="437"/>
      <c r="U11" s="437"/>
      <c r="V11" s="437"/>
      <c r="W11" s="437"/>
      <c r="X11" s="437"/>
      <c r="Y11" s="438"/>
      <c r="Z11" s="19"/>
      <c r="AA11" s="21"/>
      <c r="AB11" s="19"/>
      <c r="AC11" s="504" t="s">
        <v>46</v>
      </c>
      <c r="AD11" s="505"/>
      <c r="AE11" s="505"/>
      <c r="AF11" s="505"/>
      <c r="AG11" s="505"/>
      <c r="AH11" s="506"/>
      <c r="AI11" s="510" t="s">
        <v>73</v>
      </c>
      <c r="AJ11" s="499"/>
      <c r="AK11" s="499"/>
      <c r="AL11" s="499"/>
      <c r="AM11" s="499"/>
      <c r="AN11" s="500"/>
      <c r="AO11" s="28"/>
      <c r="AP11" s="21"/>
      <c r="AQ11" s="21"/>
      <c r="BE11" s="19"/>
      <c r="BF11" s="19"/>
      <c r="BG11" s="19"/>
      <c r="BH11" s="19"/>
    </row>
    <row r="12" spans="3:69" ht="8.1" customHeight="1" thickBot="1" x14ac:dyDescent="0.25">
      <c r="C12" s="19"/>
      <c r="D12" s="25"/>
      <c r="E12" s="450"/>
      <c r="F12" s="451"/>
      <c r="G12" s="451"/>
      <c r="H12" s="451"/>
      <c r="I12" s="451"/>
      <c r="J12" s="451"/>
      <c r="K12" s="451"/>
      <c r="L12" s="451"/>
      <c r="M12" s="451"/>
      <c r="N12" s="440"/>
      <c r="O12" s="440"/>
      <c r="P12" s="440"/>
      <c r="Q12" s="440"/>
      <c r="R12" s="440"/>
      <c r="S12" s="440"/>
      <c r="T12" s="440"/>
      <c r="U12" s="440"/>
      <c r="V12" s="440"/>
      <c r="W12" s="440"/>
      <c r="X12" s="440"/>
      <c r="Y12" s="441"/>
      <c r="Z12" s="19"/>
      <c r="AA12" s="21"/>
      <c r="AB12" s="19"/>
      <c r="AC12" s="507"/>
      <c r="AD12" s="508"/>
      <c r="AE12" s="508"/>
      <c r="AF12" s="508"/>
      <c r="AG12" s="508"/>
      <c r="AH12" s="509"/>
      <c r="AI12" s="511"/>
      <c r="AJ12" s="502"/>
      <c r="AK12" s="502"/>
      <c r="AL12" s="502"/>
      <c r="AM12" s="502"/>
      <c r="AN12" s="503"/>
      <c r="AO12" s="28"/>
      <c r="AP12" s="21"/>
      <c r="AQ12" s="21"/>
      <c r="BH12" s="19"/>
    </row>
    <row r="13" spans="3:69" ht="8.1" customHeight="1" thickBot="1" x14ac:dyDescent="0.25">
      <c r="C13" s="19"/>
      <c r="D13" s="26"/>
      <c r="E13" s="288"/>
      <c r="F13" s="288"/>
      <c r="G13" s="288"/>
      <c r="H13" s="288"/>
      <c r="I13" s="288"/>
      <c r="J13" s="288"/>
      <c r="K13" s="288"/>
      <c r="L13" s="288"/>
      <c r="M13" s="288"/>
      <c r="N13" s="19"/>
      <c r="O13" s="19"/>
      <c r="P13" s="19"/>
      <c r="Q13" s="19"/>
      <c r="R13" s="19"/>
      <c r="S13" s="19"/>
      <c r="T13" s="19"/>
      <c r="U13" s="19"/>
      <c r="V13" s="19"/>
      <c r="W13" s="19"/>
      <c r="X13" s="19"/>
      <c r="Y13" s="19"/>
      <c r="Z13" s="19"/>
      <c r="AA13" s="19"/>
      <c r="AB13" s="19"/>
      <c r="AC13" s="288"/>
      <c r="AD13" s="288"/>
      <c r="AE13" s="288"/>
      <c r="AF13" s="288"/>
      <c r="AG13" s="288"/>
      <c r="AH13" s="288"/>
      <c r="AI13" s="19"/>
      <c r="AJ13" s="19"/>
      <c r="AK13" s="19"/>
      <c r="AL13" s="19"/>
      <c r="AM13" s="19"/>
      <c r="AN13" s="19"/>
      <c r="AO13" s="27"/>
      <c r="BH13" s="19"/>
      <c r="BI13" s="19"/>
      <c r="BJ13" s="19"/>
      <c r="BK13" s="19"/>
      <c r="BL13" s="19"/>
      <c r="BM13" s="19"/>
      <c r="BN13" s="19"/>
      <c r="BO13" s="19"/>
      <c r="BP13" s="19"/>
      <c r="BQ13" s="19"/>
    </row>
    <row r="14" spans="3:69" ht="8.1" customHeight="1" x14ac:dyDescent="0.2">
      <c r="C14" s="19"/>
      <c r="D14" s="26"/>
      <c r="E14" s="406" t="s">
        <v>78</v>
      </c>
      <c r="F14" s="407"/>
      <c r="G14" s="407"/>
      <c r="H14" s="407"/>
      <c r="I14" s="407"/>
      <c r="J14" s="407"/>
      <c r="K14" s="407"/>
      <c r="L14" s="407"/>
      <c r="M14" s="428"/>
      <c r="N14" s="486">
        <v>0</v>
      </c>
      <c r="O14" s="487"/>
      <c r="P14" s="487"/>
      <c r="Q14" s="487"/>
      <c r="R14" s="488"/>
      <c r="S14" s="19"/>
      <c r="T14" s="19"/>
      <c r="U14" s="19"/>
      <c r="V14" s="19"/>
      <c r="W14" s="19"/>
      <c r="X14" s="19"/>
      <c r="Y14" s="19"/>
      <c r="Z14" s="19"/>
      <c r="AA14" s="19"/>
      <c r="AB14" s="19"/>
      <c r="AC14" s="291"/>
      <c r="AD14" s="292"/>
      <c r="AE14" s="292"/>
      <c r="AF14" s="292"/>
      <c r="AG14" s="292"/>
      <c r="AH14" s="292"/>
      <c r="AI14" s="219" t="s">
        <v>73</v>
      </c>
      <c r="AJ14" s="219"/>
      <c r="AK14" s="219"/>
      <c r="AL14" s="219"/>
      <c r="AM14" s="219"/>
      <c r="AN14" s="220"/>
      <c r="AO14" s="27"/>
      <c r="AP14" s="19"/>
      <c r="AT14" s="19"/>
    </row>
    <row r="15" spans="3:69" ht="8.1" customHeight="1" thickBot="1" x14ac:dyDescent="0.25">
      <c r="C15" s="19"/>
      <c r="D15" s="26"/>
      <c r="E15" s="408"/>
      <c r="F15" s="409"/>
      <c r="G15" s="409"/>
      <c r="H15" s="409"/>
      <c r="I15" s="409"/>
      <c r="J15" s="409"/>
      <c r="K15" s="409"/>
      <c r="L15" s="409"/>
      <c r="M15" s="429"/>
      <c r="N15" s="489"/>
      <c r="O15" s="490"/>
      <c r="P15" s="490"/>
      <c r="Q15" s="490"/>
      <c r="R15" s="491"/>
      <c r="S15" s="19"/>
      <c r="T15" s="19"/>
      <c r="U15" s="19"/>
      <c r="V15" s="19"/>
      <c r="W15" s="19"/>
      <c r="X15" s="19"/>
      <c r="Y15" s="19"/>
      <c r="Z15" s="19"/>
      <c r="AA15" s="21"/>
      <c r="AB15" s="19"/>
      <c r="AC15" s="293"/>
      <c r="AD15" s="294"/>
      <c r="AE15" s="294"/>
      <c r="AF15" s="294"/>
      <c r="AG15" s="294"/>
      <c r="AH15" s="294"/>
      <c r="AI15" s="221"/>
      <c r="AJ15" s="221"/>
      <c r="AK15" s="221"/>
      <c r="AL15" s="221"/>
      <c r="AM15" s="221"/>
      <c r="AN15" s="222"/>
      <c r="AO15" s="28"/>
      <c r="AP15" s="21"/>
      <c r="AT15" s="21"/>
    </row>
    <row r="16" spans="3:69" ht="8.1" customHeight="1" thickBot="1" x14ac:dyDescent="0.25">
      <c r="C16" s="19"/>
      <c r="D16" s="25"/>
      <c r="E16" s="288"/>
      <c r="F16" s="288"/>
      <c r="G16" s="288"/>
      <c r="H16" s="288"/>
      <c r="I16" s="288"/>
      <c r="J16" s="288"/>
      <c r="K16" s="288"/>
      <c r="L16" s="288"/>
      <c r="M16" s="288"/>
      <c r="N16" s="19"/>
      <c r="O16" s="19"/>
      <c r="P16" s="19"/>
      <c r="Q16" s="19"/>
      <c r="R16" s="19"/>
      <c r="S16" s="19"/>
      <c r="T16" s="19"/>
      <c r="U16" s="19"/>
      <c r="V16" s="19"/>
      <c r="W16" s="19"/>
      <c r="X16" s="19"/>
      <c r="Y16" s="19"/>
      <c r="Z16" s="19"/>
      <c r="AA16" s="21"/>
      <c r="AB16" s="19"/>
      <c r="AC16" s="289"/>
      <c r="AD16" s="289"/>
      <c r="AE16" s="289"/>
      <c r="AF16" s="289"/>
      <c r="AG16" s="289"/>
      <c r="AH16" s="289"/>
      <c r="AI16" s="21"/>
      <c r="AJ16" s="21"/>
      <c r="AK16" s="21"/>
      <c r="AL16" s="21"/>
      <c r="AM16" s="21"/>
      <c r="AN16" s="21"/>
      <c r="AO16" s="28"/>
      <c r="AP16" s="21"/>
      <c r="AT16" s="21"/>
      <c r="BO16" s="19"/>
      <c r="BP16" s="19"/>
      <c r="BQ16" s="19"/>
    </row>
    <row r="17" spans="3:69" ht="8.1" customHeight="1" x14ac:dyDescent="0.2">
      <c r="C17" s="19"/>
      <c r="D17" s="26"/>
      <c r="E17" s="448" t="s">
        <v>221</v>
      </c>
      <c r="F17" s="449"/>
      <c r="G17" s="449"/>
      <c r="H17" s="449"/>
      <c r="I17" s="449"/>
      <c r="J17" s="449"/>
      <c r="K17" s="449"/>
      <c r="L17" s="449"/>
      <c r="M17" s="458"/>
      <c r="N17" s="512">
        <v>0</v>
      </c>
      <c r="O17" s="461"/>
      <c r="P17" s="461"/>
      <c r="Q17" s="461"/>
      <c r="R17" s="461"/>
      <c r="S17" s="461"/>
      <c r="T17" s="461"/>
      <c r="U17" s="461"/>
      <c r="V17" s="461"/>
      <c r="W17" s="461"/>
      <c r="X17" s="461"/>
      <c r="Y17" s="462"/>
      <c r="Z17" s="19"/>
      <c r="AA17" s="19"/>
      <c r="AB17" s="19"/>
      <c r="AC17" s="406" t="s">
        <v>305</v>
      </c>
      <c r="AD17" s="407"/>
      <c r="AE17" s="407"/>
      <c r="AF17" s="407"/>
      <c r="AG17" s="407"/>
      <c r="AH17" s="407"/>
      <c r="AI17" s="486">
        <v>20</v>
      </c>
      <c r="AJ17" s="487"/>
      <c r="AK17" s="487"/>
      <c r="AL17" s="487"/>
      <c r="AM17" s="487"/>
      <c r="AN17" s="488"/>
      <c r="AO17" s="27"/>
      <c r="BO17" s="19"/>
      <c r="BP17" s="19"/>
      <c r="BQ17" s="19"/>
    </row>
    <row r="18" spans="3:69" ht="8.1" customHeight="1" thickBot="1" x14ac:dyDescent="0.25">
      <c r="C18" s="19"/>
      <c r="D18" s="26"/>
      <c r="E18" s="450"/>
      <c r="F18" s="451"/>
      <c r="G18" s="451"/>
      <c r="H18" s="451"/>
      <c r="I18" s="451"/>
      <c r="J18" s="451"/>
      <c r="K18" s="451"/>
      <c r="L18" s="451"/>
      <c r="M18" s="459"/>
      <c r="N18" s="463"/>
      <c r="O18" s="464"/>
      <c r="P18" s="464"/>
      <c r="Q18" s="464"/>
      <c r="R18" s="464"/>
      <c r="S18" s="464"/>
      <c r="T18" s="464"/>
      <c r="U18" s="464"/>
      <c r="V18" s="464"/>
      <c r="W18" s="464"/>
      <c r="X18" s="464"/>
      <c r="Y18" s="465"/>
      <c r="Z18" s="19"/>
      <c r="AA18" s="19"/>
      <c r="AB18" s="19"/>
      <c r="AC18" s="408"/>
      <c r="AD18" s="409"/>
      <c r="AE18" s="409"/>
      <c r="AF18" s="409"/>
      <c r="AG18" s="409"/>
      <c r="AH18" s="409"/>
      <c r="AI18" s="489"/>
      <c r="AJ18" s="490"/>
      <c r="AK18" s="490"/>
      <c r="AL18" s="490"/>
      <c r="AM18" s="490"/>
      <c r="AN18" s="491"/>
      <c r="AO18" s="27"/>
      <c r="AP18" s="19"/>
      <c r="AT18" s="19"/>
      <c r="AU18" s="19"/>
      <c r="BO18" s="19"/>
      <c r="BP18" s="19"/>
      <c r="BQ18" s="19"/>
    </row>
    <row r="19" spans="3:69" ht="8.1" customHeight="1" thickBot="1" x14ac:dyDescent="0.25">
      <c r="C19" s="19"/>
      <c r="D19" s="26"/>
      <c r="E19" s="288"/>
      <c r="F19" s="288"/>
      <c r="G19" s="288"/>
      <c r="H19" s="288"/>
      <c r="I19" s="288"/>
      <c r="J19" s="288"/>
      <c r="K19" s="288"/>
      <c r="L19" s="288"/>
      <c r="M19" s="288"/>
      <c r="N19" s="19"/>
      <c r="O19" s="19"/>
      <c r="P19" s="19"/>
      <c r="Q19" s="19"/>
      <c r="R19" s="19"/>
      <c r="S19" s="19"/>
      <c r="T19" s="19"/>
      <c r="U19" s="19"/>
      <c r="V19" s="22"/>
      <c r="W19" s="19"/>
      <c r="X19" s="19"/>
      <c r="Y19" s="19"/>
      <c r="Z19" s="19"/>
      <c r="AA19" s="21"/>
      <c r="AB19" s="19"/>
      <c r="AC19" s="82"/>
      <c r="AD19" s="82"/>
      <c r="AE19" s="82"/>
      <c r="AF19" s="82"/>
      <c r="AG19" s="82"/>
      <c r="AH19" s="82"/>
      <c r="AO19" s="28"/>
      <c r="AP19" s="21"/>
      <c r="AT19" s="21"/>
      <c r="AU19" s="21"/>
      <c r="BO19" s="19"/>
      <c r="BP19" s="19"/>
      <c r="BQ19" s="19"/>
    </row>
    <row r="20" spans="3:69" ht="8.1" customHeight="1" x14ac:dyDescent="0.2">
      <c r="C20" s="19"/>
      <c r="D20" s="26"/>
      <c r="E20" s="473" t="s">
        <v>297</v>
      </c>
      <c r="F20" s="474"/>
      <c r="G20" s="474"/>
      <c r="H20" s="474"/>
      <c r="I20" s="474"/>
      <c r="J20" s="474"/>
      <c r="K20" s="474"/>
      <c r="L20" s="474"/>
      <c r="M20" s="474"/>
      <c r="N20" s="477">
        <v>0</v>
      </c>
      <c r="O20" s="478"/>
      <c r="P20" s="478"/>
      <c r="Q20" s="478"/>
      <c r="R20" s="478"/>
      <c r="S20" s="478"/>
      <c r="T20" s="478"/>
      <c r="U20" s="478"/>
      <c r="V20" s="478"/>
      <c r="W20" s="478"/>
      <c r="X20" s="478"/>
      <c r="Y20" s="479"/>
      <c r="Z20" s="19"/>
      <c r="AA20" s="21"/>
      <c r="AB20" s="19"/>
      <c r="AC20" s="504" t="s">
        <v>112</v>
      </c>
      <c r="AD20" s="505"/>
      <c r="AE20" s="505"/>
      <c r="AF20" s="505"/>
      <c r="AG20" s="505"/>
      <c r="AH20" s="505"/>
      <c r="AI20" s="510" t="s">
        <v>73</v>
      </c>
      <c r="AJ20" s="499"/>
      <c r="AK20" s="499"/>
      <c r="AL20" s="499"/>
      <c r="AM20" s="499"/>
      <c r="AN20" s="500"/>
      <c r="AO20" s="28"/>
      <c r="AP20" s="21"/>
      <c r="AQ20" s="21"/>
      <c r="AS20" s="21"/>
      <c r="AT20" s="21"/>
      <c r="AU20" s="21"/>
      <c r="BO20" s="19"/>
      <c r="BP20" s="19"/>
      <c r="BQ20" s="19"/>
    </row>
    <row r="21" spans="3:69" ht="8.1" customHeight="1" thickBot="1" x14ac:dyDescent="0.25">
      <c r="C21" s="19"/>
      <c r="D21" s="26"/>
      <c r="E21" s="475"/>
      <c r="F21" s="476"/>
      <c r="G21" s="476"/>
      <c r="H21" s="476"/>
      <c r="I21" s="476"/>
      <c r="J21" s="476"/>
      <c r="K21" s="476"/>
      <c r="L21" s="476"/>
      <c r="M21" s="476"/>
      <c r="N21" s="480"/>
      <c r="O21" s="481"/>
      <c r="P21" s="481"/>
      <c r="Q21" s="481"/>
      <c r="R21" s="481"/>
      <c r="S21" s="481"/>
      <c r="T21" s="481"/>
      <c r="U21" s="481"/>
      <c r="V21" s="481"/>
      <c r="W21" s="481"/>
      <c r="X21" s="481"/>
      <c r="Y21" s="482"/>
      <c r="Z21" s="19"/>
      <c r="AA21" s="19"/>
      <c r="AB21" s="19"/>
      <c r="AC21" s="507"/>
      <c r="AD21" s="508"/>
      <c r="AE21" s="508"/>
      <c r="AF21" s="508"/>
      <c r="AG21" s="508"/>
      <c r="AH21" s="508"/>
      <c r="AI21" s="511"/>
      <c r="AJ21" s="502"/>
      <c r="AK21" s="502"/>
      <c r="AL21" s="502"/>
      <c r="AM21" s="502"/>
      <c r="AN21" s="503"/>
      <c r="AO21" s="27"/>
      <c r="AS21" s="21"/>
      <c r="AT21" s="21"/>
      <c r="AU21" s="21"/>
      <c r="BO21" s="19"/>
      <c r="BP21" s="19"/>
      <c r="BQ21" s="19"/>
    </row>
    <row r="22" spans="3:69" ht="8.1" customHeight="1" thickBot="1" x14ac:dyDescent="0.25">
      <c r="C22" s="19"/>
      <c r="D22" s="25"/>
      <c r="E22" s="287"/>
      <c r="F22" s="287"/>
      <c r="G22" s="287"/>
      <c r="H22" s="287"/>
      <c r="I22" s="287"/>
      <c r="J22" s="287"/>
      <c r="K22" s="287"/>
      <c r="L22" s="287"/>
      <c r="M22" s="287"/>
      <c r="N22" s="22"/>
      <c r="O22" s="22"/>
      <c r="P22" s="22"/>
      <c r="Q22" s="22"/>
      <c r="R22" s="22"/>
      <c r="S22" s="22"/>
      <c r="T22" s="22"/>
      <c r="U22" s="22"/>
      <c r="V22" s="22"/>
      <c r="W22" s="22"/>
      <c r="X22" s="22"/>
      <c r="Y22" s="22"/>
      <c r="Z22" s="22"/>
      <c r="AA22" s="19"/>
      <c r="AB22" s="19"/>
      <c r="AC22" s="85"/>
      <c r="AO22" s="27"/>
      <c r="AP22" s="19"/>
      <c r="AQ22" s="19"/>
      <c r="BO22" s="19"/>
      <c r="BP22" s="19"/>
      <c r="BQ22" s="19"/>
    </row>
    <row r="23" spans="3:69" ht="8.1" customHeight="1" x14ac:dyDescent="0.2">
      <c r="C23" s="19"/>
      <c r="D23" s="25"/>
      <c r="E23" s="406" t="s">
        <v>192</v>
      </c>
      <c r="F23" s="407"/>
      <c r="G23" s="407"/>
      <c r="H23" s="407"/>
      <c r="I23" s="407"/>
      <c r="J23" s="407"/>
      <c r="K23" s="407"/>
      <c r="L23" s="407"/>
      <c r="M23" s="428"/>
      <c r="N23" s="452" t="s">
        <v>122</v>
      </c>
      <c r="O23" s="453"/>
      <c r="P23" s="453"/>
      <c r="Q23" s="453"/>
      <c r="R23" s="453"/>
      <c r="S23" s="453"/>
      <c r="T23" s="453"/>
      <c r="U23" s="453"/>
      <c r="V23" s="453"/>
      <c r="W23" s="453"/>
      <c r="X23" s="453"/>
      <c r="Y23" s="454"/>
      <c r="Z23" s="22"/>
      <c r="AA23" s="21"/>
      <c r="AB23" s="21"/>
      <c r="AO23" s="28"/>
      <c r="AP23" s="21"/>
      <c r="AQ23" s="21"/>
      <c r="AS23" s="21"/>
      <c r="AT23" s="21"/>
      <c r="AU23" s="21"/>
      <c r="AV23" s="19"/>
      <c r="AW23" s="19"/>
      <c r="AX23" s="19"/>
      <c r="AY23" s="19"/>
      <c r="AZ23" s="19"/>
      <c r="BA23" s="19"/>
      <c r="BB23" s="19"/>
      <c r="BO23" s="19"/>
      <c r="BP23" s="19"/>
      <c r="BQ23" s="19"/>
    </row>
    <row r="24" spans="3:69" ht="8.1" customHeight="1" thickBot="1" x14ac:dyDescent="0.25">
      <c r="C24" s="19"/>
      <c r="D24" s="25"/>
      <c r="E24" s="408"/>
      <c r="F24" s="409"/>
      <c r="G24" s="409"/>
      <c r="H24" s="409"/>
      <c r="I24" s="409"/>
      <c r="J24" s="409"/>
      <c r="K24" s="409"/>
      <c r="L24" s="409"/>
      <c r="M24" s="429"/>
      <c r="N24" s="455"/>
      <c r="O24" s="456"/>
      <c r="P24" s="456"/>
      <c r="Q24" s="456"/>
      <c r="R24" s="456"/>
      <c r="S24" s="456"/>
      <c r="T24" s="456"/>
      <c r="U24" s="456"/>
      <c r="V24" s="456"/>
      <c r="W24" s="456"/>
      <c r="X24" s="456"/>
      <c r="Y24" s="457"/>
      <c r="Z24" s="19"/>
      <c r="AA24" s="21"/>
      <c r="AB24" s="21"/>
      <c r="AO24" s="28"/>
      <c r="AP24" s="19"/>
      <c r="AQ24" s="19"/>
      <c r="AR24" s="19"/>
      <c r="AS24" s="19"/>
      <c r="AT24" s="19"/>
      <c r="AU24" s="19"/>
      <c r="AV24" s="19"/>
      <c r="AW24" s="19"/>
      <c r="AX24" s="19"/>
      <c r="AY24" s="19"/>
      <c r="AZ24" s="19"/>
      <c r="BA24" s="19"/>
      <c r="BB24" s="19"/>
      <c r="BO24" s="19"/>
      <c r="BP24" s="19"/>
      <c r="BQ24" s="19"/>
    </row>
    <row r="25" spans="3:69" ht="8.1" customHeight="1" thickBot="1" x14ac:dyDescent="0.25">
      <c r="C25" s="19"/>
      <c r="D25" s="25"/>
      <c r="E25" s="288"/>
      <c r="F25" s="288"/>
      <c r="G25" s="288"/>
      <c r="H25" s="288"/>
      <c r="I25" s="288"/>
      <c r="J25" s="288"/>
      <c r="K25" s="288"/>
      <c r="L25" s="288"/>
      <c r="M25" s="288"/>
      <c r="N25" s="19"/>
      <c r="O25" s="19"/>
      <c r="P25" s="19"/>
      <c r="Q25" s="22"/>
      <c r="R25" s="19"/>
      <c r="S25" s="19"/>
      <c r="T25" s="19"/>
      <c r="U25" s="19"/>
      <c r="V25" s="19"/>
      <c r="W25" s="19"/>
      <c r="X25" s="19"/>
      <c r="Y25" s="19"/>
      <c r="Z25" s="19"/>
      <c r="AA25" s="19"/>
      <c r="AB25" s="19"/>
      <c r="AC25" s="21"/>
      <c r="AD25" s="21"/>
      <c r="AE25" s="21"/>
      <c r="AF25" s="21"/>
      <c r="AG25" s="21"/>
      <c r="AH25" s="21"/>
      <c r="AI25" s="21"/>
      <c r="AJ25" s="21"/>
      <c r="AK25" s="21"/>
      <c r="AL25" s="21"/>
      <c r="AM25" s="21"/>
      <c r="AN25" s="21"/>
      <c r="AO25" s="27"/>
      <c r="AP25" s="19"/>
      <c r="AQ25" s="19"/>
      <c r="AR25" s="19"/>
      <c r="AS25" s="19"/>
      <c r="AT25" s="19"/>
      <c r="AU25" s="19"/>
      <c r="AV25" s="19"/>
      <c r="AW25" s="19"/>
      <c r="AX25" s="19"/>
      <c r="AY25" s="19"/>
      <c r="AZ25" s="19"/>
      <c r="BA25" s="19"/>
      <c r="BB25" s="19"/>
      <c r="BO25" s="19"/>
      <c r="BP25" s="19"/>
      <c r="BQ25" s="19"/>
    </row>
    <row r="26" spans="3:69" ht="8.1" customHeight="1" x14ac:dyDescent="0.2">
      <c r="C26" s="19"/>
      <c r="D26" s="26"/>
      <c r="E26" s="514" t="s">
        <v>303</v>
      </c>
      <c r="F26" s="515"/>
      <c r="G26" s="515"/>
      <c r="H26" s="515"/>
      <c r="I26" s="515"/>
      <c r="J26" s="515"/>
      <c r="K26" s="515"/>
      <c r="L26" s="515"/>
      <c r="M26" s="516"/>
      <c r="N26" s="460">
        <v>0</v>
      </c>
      <c r="O26" s="461"/>
      <c r="P26" s="461"/>
      <c r="Q26" s="461"/>
      <c r="R26" s="461"/>
      <c r="S26" s="461"/>
      <c r="T26" s="461"/>
      <c r="U26" s="461"/>
      <c r="V26" s="461"/>
      <c r="W26" s="461"/>
      <c r="X26" s="461"/>
      <c r="Y26" s="462"/>
      <c r="Z26" s="19"/>
      <c r="AA26" s="21"/>
      <c r="AB26" s="21"/>
      <c r="AC26" s="406" t="s">
        <v>306</v>
      </c>
      <c r="AD26" s="407"/>
      <c r="AE26" s="407"/>
      <c r="AF26" s="407"/>
      <c r="AG26" s="407"/>
      <c r="AH26" s="407"/>
      <c r="AI26" s="467" t="s">
        <v>73</v>
      </c>
      <c r="AJ26" s="468"/>
      <c r="AK26" s="468"/>
      <c r="AL26" s="468"/>
      <c r="AM26" s="468"/>
      <c r="AN26" s="469"/>
      <c r="AO26" s="28"/>
      <c r="AW26" s="19"/>
      <c r="AX26" s="19"/>
      <c r="AY26" s="19"/>
      <c r="AZ26" s="19"/>
      <c r="BA26" s="19"/>
      <c r="BB26" s="19"/>
      <c r="BC26" s="19"/>
      <c r="BD26" s="19"/>
      <c r="BE26" s="19"/>
      <c r="BF26" s="19"/>
      <c r="BG26" s="19"/>
      <c r="BH26" s="19"/>
      <c r="BI26" s="19"/>
      <c r="BJ26" s="19"/>
      <c r="BK26" s="19"/>
      <c r="BL26" s="19"/>
      <c r="BM26" s="19"/>
      <c r="BN26" s="19"/>
      <c r="BO26" s="19"/>
      <c r="BP26" s="19"/>
      <c r="BQ26" s="19"/>
    </row>
    <row r="27" spans="3:69" ht="8.1" customHeight="1" thickBot="1" x14ac:dyDescent="0.25">
      <c r="C27" s="19"/>
      <c r="D27" s="26"/>
      <c r="E27" s="517"/>
      <c r="F27" s="518"/>
      <c r="G27" s="518"/>
      <c r="H27" s="518"/>
      <c r="I27" s="518"/>
      <c r="J27" s="518"/>
      <c r="K27" s="518"/>
      <c r="L27" s="518"/>
      <c r="M27" s="519"/>
      <c r="N27" s="463"/>
      <c r="O27" s="464"/>
      <c r="P27" s="464"/>
      <c r="Q27" s="464"/>
      <c r="R27" s="464"/>
      <c r="S27" s="464"/>
      <c r="T27" s="464"/>
      <c r="U27" s="464"/>
      <c r="V27" s="464"/>
      <c r="W27" s="464"/>
      <c r="X27" s="464"/>
      <c r="Y27" s="465"/>
      <c r="Z27" s="19"/>
      <c r="AA27" s="21"/>
      <c r="AB27" s="21"/>
      <c r="AC27" s="408"/>
      <c r="AD27" s="409"/>
      <c r="AE27" s="409"/>
      <c r="AF27" s="409"/>
      <c r="AG27" s="409"/>
      <c r="AH27" s="409"/>
      <c r="AI27" s="470"/>
      <c r="AJ27" s="471"/>
      <c r="AK27" s="471"/>
      <c r="AL27" s="471"/>
      <c r="AM27" s="471"/>
      <c r="AN27" s="472"/>
      <c r="AO27" s="28"/>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row>
    <row r="28" spans="3:69" ht="8.1" customHeight="1" thickBot="1" x14ac:dyDescent="0.25">
      <c r="C28" s="19"/>
      <c r="D28" s="26"/>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27"/>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row>
    <row r="29" spans="3:69" ht="8.1" customHeight="1" x14ac:dyDescent="0.2">
      <c r="C29" s="19"/>
      <c r="D29" s="26"/>
      <c r="E29" s="430" t="s">
        <v>300</v>
      </c>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F29" s="431"/>
      <c r="AG29" s="431"/>
      <c r="AH29" s="431"/>
      <c r="AI29" s="431"/>
      <c r="AJ29" s="431"/>
      <c r="AK29" s="431"/>
      <c r="AL29" s="431"/>
      <c r="AM29" s="431"/>
      <c r="AN29" s="432"/>
      <c r="AO29" s="27"/>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row>
    <row r="30" spans="3:69" ht="8.1" customHeight="1" thickBot="1" x14ac:dyDescent="0.25">
      <c r="C30" s="19"/>
      <c r="D30" s="26"/>
      <c r="E30" s="433"/>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c r="AG30" s="434"/>
      <c r="AH30" s="434"/>
      <c r="AI30" s="434"/>
      <c r="AJ30" s="434"/>
      <c r="AK30" s="434"/>
      <c r="AL30" s="434"/>
      <c r="AM30" s="434"/>
      <c r="AN30" s="435"/>
      <c r="AO30" s="28"/>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row>
    <row r="31" spans="3:69" ht="8.1" customHeight="1" thickBot="1" x14ac:dyDescent="0.25">
      <c r="C31" s="19"/>
      <c r="D31" s="26"/>
      <c r="E31" s="19"/>
      <c r="F31" s="19"/>
      <c r="G31" s="19"/>
      <c r="H31" s="19"/>
      <c r="I31" s="19"/>
      <c r="J31" s="19"/>
      <c r="K31" s="19"/>
      <c r="L31" s="19"/>
      <c r="M31" s="19"/>
      <c r="N31" s="19"/>
      <c r="O31" s="19"/>
      <c r="P31" s="19"/>
      <c r="Q31" s="19"/>
      <c r="R31" s="19"/>
      <c r="S31" s="19"/>
      <c r="T31" s="19"/>
      <c r="U31" s="19"/>
      <c r="V31" s="19"/>
      <c r="W31" s="19"/>
      <c r="X31" s="19"/>
      <c r="Y31" s="19"/>
      <c r="Z31" s="19"/>
      <c r="AA31" s="21"/>
      <c r="AB31" s="19"/>
      <c r="AC31" s="19"/>
      <c r="AD31" s="19"/>
      <c r="AE31" s="19"/>
      <c r="AF31" s="19"/>
      <c r="AG31" s="19"/>
      <c r="AH31" s="19"/>
      <c r="AI31" s="19"/>
      <c r="AJ31" s="19"/>
      <c r="AK31" s="19"/>
      <c r="AL31" s="19"/>
      <c r="AM31" s="19"/>
      <c r="AN31" s="21"/>
      <c r="AO31" s="28"/>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row>
    <row r="32" spans="3:69" ht="8.1" customHeight="1" x14ac:dyDescent="0.2">
      <c r="C32" s="19"/>
      <c r="D32" s="26"/>
      <c r="E32" s="19"/>
      <c r="F32" s="19"/>
      <c r="G32" s="19"/>
      <c r="H32" s="19"/>
      <c r="I32" s="19"/>
      <c r="J32" s="19"/>
      <c r="K32" s="19"/>
      <c r="L32" s="394" t="s">
        <v>85</v>
      </c>
      <c r="M32" s="395"/>
      <c r="N32" s="395"/>
      <c r="O32" s="395"/>
      <c r="P32" s="396"/>
      <c r="Q32" s="400">
        <v>0</v>
      </c>
      <c r="R32" s="401"/>
      <c r="S32" s="401"/>
      <c r="T32" s="401"/>
      <c r="U32" s="401"/>
      <c r="V32" s="401"/>
      <c r="W32" s="401"/>
      <c r="X32" s="402"/>
      <c r="AB32" s="394" t="s">
        <v>86</v>
      </c>
      <c r="AC32" s="395"/>
      <c r="AD32" s="395"/>
      <c r="AE32" s="395"/>
      <c r="AF32" s="396"/>
      <c r="AG32" s="400">
        <v>0</v>
      </c>
      <c r="AH32" s="401"/>
      <c r="AI32" s="401"/>
      <c r="AJ32" s="401"/>
      <c r="AK32" s="401"/>
      <c r="AL32" s="401"/>
      <c r="AM32" s="401"/>
      <c r="AN32" s="402"/>
      <c r="AO32" s="27"/>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row>
    <row r="33" spans="3:69" ht="8.1" customHeight="1" thickBot="1" x14ac:dyDescent="0.25">
      <c r="C33" s="19"/>
      <c r="D33" s="26"/>
      <c r="E33" s="19"/>
      <c r="F33" s="19"/>
      <c r="G33" s="19"/>
      <c r="H33" s="19"/>
      <c r="I33" s="19"/>
      <c r="J33" s="19"/>
      <c r="K33" s="19"/>
      <c r="L33" s="397"/>
      <c r="M33" s="398"/>
      <c r="N33" s="398"/>
      <c r="O33" s="398"/>
      <c r="P33" s="399"/>
      <c r="Q33" s="403"/>
      <c r="R33" s="404"/>
      <c r="S33" s="404"/>
      <c r="T33" s="404"/>
      <c r="U33" s="404"/>
      <c r="V33" s="404"/>
      <c r="W33" s="404"/>
      <c r="X33" s="405"/>
      <c r="AB33" s="397"/>
      <c r="AC33" s="398"/>
      <c r="AD33" s="398"/>
      <c r="AE33" s="398"/>
      <c r="AF33" s="399"/>
      <c r="AG33" s="403"/>
      <c r="AH33" s="404"/>
      <c r="AI33" s="404"/>
      <c r="AJ33" s="404"/>
      <c r="AK33" s="404"/>
      <c r="AL33" s="404"/>
      <c r="AM33" s="404"/>
      <c r="AN33" s="405"/>
      <c r="AO33" s="27"/>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row>
    <row r="34" spans="3:69" ht="8.1" customHeight="1" x14ac:dyDescent="0.2">
      <c r="D34" s="26"/>
      <c r="E34" s="19"/>
      <c r="F34" s="19"/>
      <c r="G34" s="19"/>
      <c r="H34" s="19"/>
      <c r="I34" s="19"/>
      <c r="J34" s="19"/>
      <c r="K34" s="19"/>
      <c r="L34" s="19"/>
      <c r="M34" s="19"/>
      <c r="N34" s="19"/>
      <c r="O34" s="19"/>
      <c r="P34" s="19"/>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8"/>
      <c r="BG34" s="19"/>
      <c r="BH34" s="19"/>
      <c r="BI34" s="19"/>
      <c r="BJ34" s="19"/>
      <c r="BK34" s="19"/>
      <c r="BL34" s="19"/>
      <c r="BM34" s="19"/>
      <c r="BN34" s="19"/>
      <c r="BO34" s="19"/>
      <c r="BP34" s="19"/>
      <c r="BQ34" s="19"/>
    </row>
    <row r="35" spans="3:69" ht="8.1" customHeight="1" x14ac:dyDescent="0.2">
      <c r="D35" s="26"/>
      <c r="E35" s="19"/>
      <c r="F35" s="19"/>
      <c r="G35" s="19"/>
      <c r="H35" s="19"/>
      <c r="I35" s="19"/>
      <c r="J35" s="19"/>
      <c r="K35" s="19"/>
      <c r="L35" s="19"/>
      <c r="M35" s="19"/>
      <c r="N35" s="19"/>
      <c r="O35" s="19"/>
      <c r="P35" s="19"/>
      <c r="Q35" s="19"/>
      <c r="R35" s="19"/>
      <c r="S35" s="19"/>
      <c r="T35" s="19"/>
      <c r="U35" s="19"/>
      <c r="V35" s="19"/>
      <c r="W35" s="19"/>
      <c r="X35" s="19"/>
      <c r="Y35" s="19"/>
      <c r="Z35" s="21"/>
      <c r="AA35" s="21"/>
      <c r="AB35" s="21"/>
      <c r="AC35" s="21"/>
      <c r="AD35" s="21"/>
      <c r="AE35" s="21"/>
      <c r="AF35" s="21"/>
      <c r="AG35" s="21"/>
      <c r="AH35" s="21"/>
      <c r="AI35" s="21"/>
      <c r="AJ35" s="21"/>
      <c r="AK35" s="21"/>
      <c r="AL35" s="21"/>
      <c r="AM35" s="21"/>
      <c r="AN35" s="21"/>
      <c r="AO35" s="28"/>
      <c r="BG35" s="19"/>
      <c r="BH35" s="19"/>
      <c r="BI35" s="19"/>
      <c r="BJ35" s="19"/>
      <c r="BK35" s="19"/>
      <c r="BL35" s="19"/>
      <c r="BM35" s="19"/>
      <c r="BN35" s="19"/>
      <c r="BO35" s="19"/>
      <c r="BP35" s="19"/>
      <c r="BQ35" s="19"/>
    </row>
    <row r="36" spans="3:69" ht="8.1" customHeight="1" x14ac:dyDescent="0.2">
      <c r="D36" s="26"/>
      <c r="E36" s="19"/>
      <c r="F36" s="19"/>
      <c r="G36" s="19"/>
      <c r="H36" s="19"/>
      <c r="I36" s="19"/>
      <c r="J36" s="19"/>
      <c r="K36" s="19"/>
      <c r="L36" s="19"/>
      <c r="M36" s="19"/>
      <c r="N36" s="19"/>
      <c r="O36" s="19"/>
      <c r="P36" s="19"/>
      <c r="Q36" s="19"/>
      <c r="R36" s="19"/>
      <c r="S36" s="19"/>
      <c r="T36" s="19"/>
      <c r="U36" s="19"/>
      <c r="V36" s="19"/>
      <c r="W36" s="19"/>
      <c r="X36" s="19"/>
      <c r="Y36" s="19"/>
      <c r="Z36" s="21"/>
      <c r="AA36" s="19"/>
      <c r="AB36" s="19"/>
      <c r="AC36" s="19"/>
      <c r="AD36" s="19"/>
      <c r="AE36" s="19"/>
      <c r="AF36" s="19"/>
      <c r="AG36" s="19"/>
      <c r="AH36" s="19"/>
      <c r="AI36" s="19"/>
      <c r="AJ36" s="19"/>
      <c r="AK36" s="19"/>
      <c r="AL36" s="19"/>
      <c r="AM36" s="19"/>
      <c r="AN36" s="19"/>
      <c r="AO36" s="27"/>
      <c r="AZ36" s="19"/>
      <c r="BA36" s="19"/>
      <c r="BB36" s="19"/>
      <c r="BC36" s="19"/>
      <c r="BD36" s="19"/>
      <c r="BE36" s="19"/>
      <c r="BF36" s="19"/>
      <c r="BG36" s="19"/>
      <c r="BH36" s="19"/>
      <c r="BI36" s="19"/>
      <c r="BJ36" s="19"/>
      <c r="BK36" s="19"/>
      <c r="BL36" s="19"/>
      <c r="BM36" s="19"/>
      <c r="BN36" s="19"/>
      <c r="BO36" s="19"/>
      <c r="BP36" s="19"/>
      <c r="BQ36" s="19"/>
    </row>
    <row r="37" spans="3:69" ht="8.1" customHeight="1" x14ac:dyDescent="0.2">
      <c r="D37" s="26"/>
      <c r="E37" s="19"/>
      <c r="F37" s="19"/>
      <c r="G37" s="19"/>
      <c r="H37" s="19"/>
      <c r="I37" s="19"/>
      <c r="J37" s="19"/>
      <c r="K37" s="19"/>
      <c r="L37" s="19"/>
      <c r="M37" s="19"/>
      <c r="N37" s="19"/>
      <c r="O37" s="19"/>
      <c r="P37" s="19"/>
      <c r="Q37" s="21"/>
      <c r="R37" s="21"/>
      <c r="S37" s="21"/>
      <c r="T37" s="21"/>
      <c r="U37" s="21"/>
      <c r="V37" s="21"/>
      <c r="W37" s="21"/>
      <c r="X37" s="21"/>
      <c r="Y37" s="21"/>
      <c r="Z37" s="21"/>
      <c r="AA37" s="19"/>
      <c r="AB37" s="19"/>
      <c r="AC37" s="19"/>
      <c r="AD37" s="19"/>
      <c r="AE37" s="19"/>
      <c r="AF37" s="19"/>
      <c r="AG37" s="19"/>
      <c r="AH37" s="19"/>
      <c r="AI37" s="19"/>
      <c r="AJ37" s="19"/>
      <c r="AK37" s="19"/>
      <c r="AL37" s="19"/>
      <c r="AM37" s="19"/>
      <c r="AN37" s="19"/>
      <c r="AO37" s="27"/>
      <c r="AZ37" s="19"/>
      <c r="BA37" s="19"/>
      <c r="BB37" s="19"/>
      <c r="BC37" s="19"/>
      <c r="BD37" s="19"/>
      <c r="BE37" s="19"/>
      <c r="BF37" s="19"/>
      <c r="BG37" s="19"/>
      <c r="BH37" s="19"/>
      <c r="BI37" s="19"/>
      <c r="BJ37" s="19"/>
      <c r="BK37" s="19"/>
      <c r="BL37" s="19"/>
      <c r="BM37" s="19"/>
      <c r="BN37" s="19"/>
      <c r="BO37" s="19"/>
      <c r="BP37" s="19"/>
      <c r="BQ37" s="19"/>
    </row>
    <row r="38" spans="3:69" ht="8.1" customHeight="1" thickBot="1" x14ac:dyDescent="0.25">
      <c r="D38" s="29"/>
      <c r="E38" s="30"/>
      <c r="F38" s="37"/>
      <c r="G38" s="37"/>
      <c r="H38" s="37"/>
      <c r="I38" s="37"/>
      <c r="J38" s="37"/>
      <c r="K38" s="37"/>
      <c r="L38" s="37"/>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2"/>
      <c r="AZ38" s="19"/>
      <c r="BA38" s="19"/>
      <c r="BB38" s="19"/>
      <c r="BC38" s="19"/>
      <c r="BD38" s="19"/>
      <c r="BE38" s="19"/>
      <c r="BF38" s="19"/>
      <c r="BG38" s="19"/>
      <c r="BH38" s="19"/>
      <c r="BI38" s="19"/>
      <c r="BJ38" s="19"/>
      <c r="BK38" s="19"/>
      <c r="BL38" s="19"/>
      <c r="BM38" s="19"/>
      <c r="BN38" s="19"/>
      <c r="BO38" s="19"/>
      <c r="BP38" s="19"/>
      <c r="BQ38" s="19"/>
    </row>
    <row r="39" spans="3:69" ht="8.1" customHeight="1" x14ac:dyDescent="0.2">
      <c r="D39" s="513" t="s">
        <v>356</v>
      </c>
      <c r="E39" s="513"/>
      <c r="F39" s="513"/>
      <c r="G39" s="513"/>
      <c r="H39" s="513"/>
      <c r="I39" s="513"/>
      <c r="J39" s="513"/>
      <c r="K39" s="513"/>
      <c r="L39" s="513"/>
      <c r="M39" s="513"/>
      <c r="N39" s="513"/>
      <c r="O39" s="513"/>
      <c r="P39" s="513"/>
      <c r="Q39" s="513"/>
      <c r="R39" s="513"/>
      <c r="S39" s="513"/>
      <c r="T39" s="513"/>
      <c r="U39" s="513"/>
      <c r="V39" s="513"/>
      <c r="W39" s="513"/>
      <c r="X39" s="513"/>
      <c r="Y39" s="513"/>
      <c r="Z39" s="513"/>
      <c r="AA39" s="513"/>
      <c r="AB39" s="513"/>
      <c r="AC39" s="513"/>
      <c r="AD39" s="513"/>
      <c r="AE39" s="513"/>
      <c r="AF39" s="513"/>
      <c r="AG39" s="513"/>
      <c r="AH39" s="513"/>
      <c r="AI39" s="513"/>
      <c r="AJ39" s="513"/>
      <c r="AK39" s="513"/>
      <c r="AL39" s="513"/>
      <c r="AM39" s="513"/>
      <c r="AN39" s="513"/>
      <c r="AO39" s="513"/>
      <c r="AZ39" s="19"/>
      <c r="BA39" s="19"/>
      <c r="BB39" s="19"/>
      <c r="BC39" s="19"/>
      <c r="BD39" s="19"/>
      <c r="BE39" s="19"/>
      <c r="BF39" s="19"/>
      <c r="BG39" s="19"/>
      <c r="BH39" s="19"/>
      <c r="BI39" s="19"/>
      <c r="BJ39" s="19"/>
      <c r="BK39" s="19"/>
      <c r="BL39" s="19"/>
      <c r="BM39" s="19"/>
      <c r="BN39" s="19"/>
      <c r="BO39" s="19"/>
      <c r="BP39" s="19"/>
      <c r="BQ39" s="19"/>
    </row>
    <row r="40" spans="3:69" ht="8.1" customHeight="1" x14ac:dyDescent="0.2">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c r="AG40" s="483"/>
      <c r="AH40" s="483"/>
      <c r="AI40" s="483"/>
      <c r="AJ40" s="483"/>
      <c r="AK40" s="483"/>
      <c r="AL40" s="483"/>
      <c r="AM40" s="483"/>
      <c r="AN40" s="483"/>
      <c r="AO40" s="483"/>
      <c r="AP40" s="19"/>
      <c r="AV40" s="85"/>
      <c r="AZ40" s="19"/>
      <c r="BA40" s="19"/>
      <c r="BB40" s="19"/>
      <c r="BC40" s="19"/>
      <c r="BD40" s="19"/>
      <c r="BE40" s="19"/>
      <c r="BF40" s="19"/>
      <c r="BG40" s="19"/>
      <c r="BH40" s="19"/>
      <c r="BI40" s="19"/>
      <c r="BJ40" s="19"/>
      <c r="BK40" s="19"/>
      <c r="BL40" s="19"/>
      <c r="BM40" s="19"/>
      <c r="BN40" s="19"/>
      <c r="BO40" s="19"/>
      <c r="BP40" s="19"/>
      <c r="BQ40" s="19"/>
    </row>
    <row r="41" spans="3:69" ht="8.1" customHeight="1" x14ac:dyDescent="0.2">
      <c r="D41" s="483" t="s">
        <v>301</v>
      </c>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483"/>
      <c r="AO41" s="483"/>
      <c r="AP41" s="19"/>
    </row>
    <row r="42" spans="3:69" ht="8.1" customHeight="1" x14ac:dyDescent="0.2">
      <c r="D42" s="483"/>
      <c r="E42" s="483"/>
      <c r="F42" s="483"/>
      <c r="G42" s="483"/>
      <c r="H42" s="483"/>
      <c r="I42" s="483"/>
      <c r="J42" s="483"/>
      <c r="K42" s="483"/>
      <c r="L42" s="483"/>
      <c r="M42" s="483"/>
      <c r="N42" s="483"/>
      <c r="O42" s="483"/>
      <c r="P42" s="483"/>
      <c r="Q42" s="483"/>
      <c r="R42" s="483"/>
      <c r="S42" s="483"/>
      <c r="T42" s="483"/>
      <c r="U42" s="483"/>
      <c r="V42" s="483"/>
      <c r="W42" s="483"/>
      <c r="X42" s="483"/>
      <c r="Y42" s="483"/>
      <c r="Z42" s="483"/>
      <c r="AA42" s="483"/>
      <c r="AB42" s="483"/>
      <c r="AC42" s="483"/>
      <c r="AD42" s="483"/>
      <c r="AE42" s="483"/>
      <c r="AF42" s="483"/>
      <c r="AG42" s="483"/>
      <c r="AH42" s="483"/>
      <c r="AI42" s="483"/>
      <c r="AJ42" s="483"/>
      <c r="AK42" s="483"/>
      <c r="AL42" s="483"/>
      <c r="AM42" s="483"/>
      <c r="AN42" s="483"/>
      <c r="AO42" s="483"/>
      <c r="AP42" s="19"/>
      <c r="AQ42" s="19"/>
      <c r="AR42" s="19"/>
      <c r="AS42" s="19"/>
      <c r="AT42" s="19"/>
      <c r="AU42" s="19"/>
      <c r="AV42" s="19"/>
    </row>
    <row r="43" spans="3:69" ht="8.1" customHeight="1" x14ac:dyDescent="0.2">
      <c r="C43" s="133"/>
      <c r="D43" s="466" t="s">
        <v>389</v>
      </c>
      <c r="E43" s="466"/>
      <c r="F43" s="466"/>
      <c r="G43" s="466"/>
      <c r="H43" s="466"/>
      <c r="I43" s="466"/>
      <c r="J43" s="466"/>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K43" s="466"/>
      <c r="AL43" s="466"/>
      <c r="AM43" s="466"/>
      <c r="AN43" s="466"/>
      <c r="AO43" s="466"/>
      <c r="AP43" s="19"/>
      <c r="AQ43" s="19"/>
      <c r="AR43" s="19"/>
      <c r="AS43" s="19"/>
      <c r="AT43" s="19"/>
      <c r="AU43" s="19"/>
      <c r="AV43" s="19"/>
    </row>
    <row r="44" spans="3:69" ht="8.1" customHeight="1" x14ac:dyDescent="0.2">
      <c r="D44" s="466"/>
      <c r="E44" s="466"/>
      <c r="F44" s="466"/>
      <c r="G44" s="466"/>
      <c r="H44" s="466"/>
      <c r="I44" s="466"/>
      <c r="J44" s="466"/>
      <c r="K44" s="466"/>
      <c r="L44" s="466"/>
      <c r="M44" s="466"/>
      <c r="N44" s="466"/>
      <c r="O44" s="466"/>
      <c r="P44" s="466"/>
      <c r="Q44" s="466"/>
      <c r="R44" s="466"/>
      <c r="S44" s="466"/>
      <c r="T44" s="466"/>
      <c r="U44" s="466"/>
      <c r="V44" s="466"/>
      <c r="W44" s="466"/>
      <c r="X44" s="466"/>
      <c r="Y44" s="466"/>
      <c r="Z44" s="466"/>
      <c r="AA44" s="466"/>
      <c r="AB44" s="466"/>
      <c r="AC44" s="466"/>
      <c r="AD44" s="466"/>
      <c r="AE44" s="466"/>
      <c r="AF44" s="466"/>
      <c r="AG44" s="466"/>
      <c r="AH44" s="466"/>
      <c r="AI44" s="466"/>
      <c r="AJ44" s="466"/>
      <c r="AK44" s="466"/>
      <c r="AL44" s="466"/>
      <c r="AM44" s="466"/>
      <c r="AN44" s="466"/>
      <c r="AO44" s="466"/>
      <c r="AP44" s="19"/>
      <c r="AQ44" s="19"/>
      <c r="AR44" s="19"/>
      <c r="AS44" s="19"/>
      <c r="AT44" s="19"/>
      <c r="AU44" s="19"/>
      <c r="AV44" s="19"/>
    </row>
    <row r="45" spans="3:69" ht="8.1" customHeight="1" x14ac:dyDescent="0.2">
      <c r="D45" s="466"/>
      <c r="E45" s="466"/>
      <c r="F45" s="466"/>
      <c r="G45" s="466"/>
      <c r="H45" s="466"/>
      <c r="I45" s="466"/>
      <c r="J45" s="466"/>
      <c r="K45" s="466"/>
      <c r="L45" s="466"/>
      <c r="M45" s="466"/>
      <c r="N45" s="466"/>
      <c r="O45" s="466"/>
      <c r="P45" s="466"/>
      <c r="Q45" s="466"/>
      <c r="R45" s="466"/>
      <c r="S45" s="466"/>
      <c r="T45" s="466"/>
      <c r="U45" s="466"/>
      <c r="V45" s="466"/>
      <c r="W45" s="466"/>
      <c r="X45" s="466"/>
      <c r="Y45" s="466"/>
      <c r="Z45" s="466"/>
      <c r="AA45" s="466"/>
      <c r="AB45" s="466"/>
      <c r="AC45" s="466"/>
      <c r="AD45" s="466"/>
      <c r="AE45" s="466"/>
      <c r="AF45" s="466"/>
      <c r="AG45" s="466"/>
      <c r="AH45" s="466"/>
      <c r="AI45" s="466"/>
      <c r="AJ45" s="466"/>
      <c r="AK45" s="466"/>
      <c r="AL45" s="466"/>
      <c r="AM45" s="466"/>
      <c r="AN45" s="466"/>
      <c r="AO45" s="466"/>
      <c r="AP45" s="19"/>
      <c r="AQ45" s="19"/>
      <c r="AR45" s="19"/>
      <c r="AS45" s="19"/>
      <c r="AT45" s="19"/>
      <c r="AU45" s="19"/>
      <c r="AV45" s="19"/>
    </row>
    <row r="46" spans="3:69" ht="8.1" customHeight="1" x14ac:dyDescent="0.2">
      <c r="D46" s="466"/>
      <c r="E46" s="466"/>
      <c r="F46" s="466"/>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19"/>
      <c r="AQ46" s="19"/>
      <c r="AR46" s="19"/>
      <c r="AS46" s="19"/>
      <c r="AT46" s="19"/>
      <c r="AU46" s="19"/>
      <c r="AV46" s="19"/>
    </row>
    <row r="47" spans="3:69" ht="8.1" customHeight="1" x14ac:dyDescent="0.2">
      <c r="D47" s="466"/>
      <c r="E47" s="466"/>
      <c r="F47" s="466"/>
      <c r="G47" s="466"/>
      <c r="H47" s="466"/>
      <c r="I47" s="466"/>
      <c r="J47" s="466"/>
      <c r="K47" s="466"/>
      <c r="L47" s="466"/>
      <c r="M47" s="466"/>
      <c r="N47" s="466"/>
      <c r="O47" s="466"/>
      <c r="P47" s="466"/>
      <c r="Q47" s="466"/>
      <c r="R47" s="466"/>
      <c r="S47" s="466"/>
      <c r="T47" s="466"/>
      <c r="U47" s="466"/>
      <c r="V47" s="466"/>
      <c r="W47" s="466"/>
      <c r="X47" s="466"/>
      <c r="Y47" s="466"/>
      <c r="Z47" s="466"/>
      <c r="AA47" s="466"/>
      <c r="AB47" s="466"/>
      <c r="AC47" s="466"/>
      <c r="AD47" s="466"/>
      <c r="AE47" s="466"/>
      <c r="AF47" s="466"/>
      <c r="AG47" s="466"/>
      <c r="AH47" s="466"/>
      <c r="AI47" s="466"/>
      <c r="AJ47" s="466"/>
      <c r="AK47" s="466"/>
      <c r="AL47" s="466"/>
      <c r="AM47" s="466"/>
      <c r="AN47" s="466"/>
      <c r="AO47" s="466"/>
      <c r="AP47" s="19"/>
      <c r="AQ47" s="19"/>
      <c r="AR47" s="19"/>
      <c r="AS47" s="19"/>
      <c r="AT47" s="19"/>
      <c r="AU47" s="19"/>
      <c r="AV47" s="19"/>
    </row>
    <row r="348" spans="1:1" ht="8.1" customHeight="1" x14ac:dyDescent="0.2">
      <c r="A348" s="112"/>
    </row>
  </sheetData>
  <sheetProtection selectLockedCells="1"/>
  <mergeCells count="33">
    <mergeCell ref="AC26:AH27"/>
    <mergeCell ref="AI26:AN27"/>
    <mergeCell ref="D43:AO47"/>
    <mergeCell ref="E20:M21"/>
    <mergeCell ref="N20:Y21"/>
    <mergeCell ref="AC20:AH21"/>
    <mergeCell ref="AI20:AN21"/>
    <mergeCell ref="E23:M24"/>
    <mergeCell ref="N23:Y24"/>
    <mergeCell ref="D41:AO42"/>
    <mergeCell ref="D39:AO40"/>
    <mergeCell ref="E26:M27"/>
    <mergeCell ref="N26:Y27"/>
    <mergeCell ref="E29:AN30"/>
    <mergeCell ref="L32:P33"/>
    <mergeCell ref="Q32:X33"/>
    <mergeCell ref="AB32:AF33"/>
    <mergeCell ref="AG32:AN33"/>
    <mergeCell ref="AI17:AN18"/>
    <mergeCell ref="D3:AO5"/>
    <mergeCell ref="E8:M9"/>
    <mergeCell ref="N8:R9"/>
    <mergeCell ref="AC8:AH9"/>
    <mergeCell ref="AI8:AN9"/>
    <mergeCell ref="E11:M12"/>
    <mergeCell ref="N11:Y12"/>
    <mergeCell ref="AC11:AH12"/>
    <mergeCell ref="AI11:AN12"/>
    <mergeCell ref="E14:M15"/>
    <mergeCell ref="N14:R15"/>
    <mergeCell ref="E17:M18"/>
    <mergeCell ref="N17:Y18"/>
    <mergeCell ref="AC17:AH18"/>
  </mergeCells>
  <dataValidations count="3">
    <dataValidation type="whole" operator="greaterThan" allowBlank="1" showInputMessage="1" showErrorMessage="1" sqref="N17:O17 AI17">
      <formula1>0</formula1>
    </dataValidation>
    <dataValidation type="decimal" allowBlank="1" showInputMessage="1" showErrorMessage="1" sqref="N14:R15">
      <formula1>0</formula1>
      <formula2>100</formula2>
    </dataValidation>
    <dataValidation type="decimal" operator="greaterThan" allowBlank="1" showInputMessage="1" showErrorMessage="1" sqref="N20:O20">
      <formula1>0</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65553" r:id="rId4" name="Graphs">
          <controlPr autoLine="0" r:id="rId5">
            <anchor moveWithCells="1">
              <from>
                <xdr:col>41</xdr:col>
                <xdr:colOff>114300</xdr:colOff>
                <xdr:row>9</xdr:row>
                <xdr:rowOff>57150</xdr:rowOff>
              </from>
              <to>
                <xdr:col>46</xdr:col>
                <xdr:colOff>123825</xdr:colOff>
                <xdr:row>19</xdr:row>
                <xdr:rowOff>0</xdr:rowOff>
              </to>
            </anchor>
          </controlPr>
        </control>
      </mc:Choice>
      <mc:Fallback>
        <control shapeId="65553" r:id="rId4" name="Graphs"/>
      </mc:Fallback>
    </mc:AlternateContent>
    <mc:AlternateContent xmlns:mc="http://schemas.openxmlformats.org/markup-compatibility/2006">
      <mc:Choice Requires="x14">
        <control shapeId="65546" r:id="rId6" name="Home">
          <controlPr autoLine="0" r:id="rId7">
            <anchor moveWithCells="1">
              <from>
                <xdr:col>41</xdr:col>
                <xdr:colOff>104775</xdr:colOff>
                <xdr:row>1</xdr:row>
                <xdr:rowOff>76200</xdr:rowOff>
              </from>
              <to>
                <xdr:col>46</xdr:col>
                <xdr:colOff>123825</xdr:colOff>
                <xdr:row>9</xdr:row>
                <xdr:rowOff>47625</xdr:rowOff>
              </to>
            </anchor>
          </controlPr>
        </control>
      </mc:Choice>
      <mc:Fallback>
        <control shapeId="65546" r:id="rId6" name="Home"/>
      </mc:Fallback>
    </mc:AlternateContent>
    <mc:AlternateContent xmlns:mc="http://schemas.openxmlformats.org/markup-compatibility/2006">
      <mc:Choice Requires="x14">
        <control shapeId="65545" r:id="rId8" name="CheckBox2">
          <controlPr autoLine="0" r:id="rId9">
            <anchor moveWithCells="1">
              <from>
                <xdr:col>25</xdr:col>
                <xdr:colOff>28575</xdr:colOff>
                <xdr:row>24</xdr:row>
                <xdr:rowOff>76200</xdr:rowOff>
              </from>
              <to>
                <xdr:col>27</xdr:col>
                <xdr:colOff>47625</xdr:colOff>
                <xdr:row>27</xdr:row>
                <xdr:rowOff>9525</xdr:rowOff>
              </to>
            </anchor>
          </controlPr>
        </control>
      </mc:Choice>
      <mc:Fallback>
        <control shapeId="65545" r:id="rId8" name="CheckBox2"/>
      </mc:Fallback>
    </mc:AlternateContent>
    <mc:AlternateContent xmlns:mc="http://schemas.openxmlformats.org/markup-compatibility/2006">
      <mc:Choice Requires="x14">
        <control shapeId="65543" r:id="rId10" name="DeleteCommandButton">
          <controlPr defaultSize="0" autoLine="0" r:id="rId11">
            <anchor moveWithCells="1">
              <from>
                <xdr:col>9</xdr:col>
                <xdr:colOff>47625</xdr:colOff>
                <xdr:row>34</xdr:row>
                <xdr:rowOff>38100</xdr:rowOff>
              </from>
              <to>
                <xdr:col>14</xdr:col>
                <xdr:colOff>38100</xdr:colOff>
                <xdr:row>36</xdr:row>
                <xdr:rowOff>76200</xdr:rowOff>
              </to>
            </anchor>
          </controlPr>
        </control>
      </mc:Choice>
      <mc:Fallback>
        <control shapeId="65543" r:id="rId10" name="DeleteCommandButton"/>
      </mc:Fallback>
    </mc:AlternateContent>
    <mc:AlternateContent xmlns:mc="http://schemas.openxmlformats.org/markup-compatibility/2006">
      <mc:Choice Requires="x14">
        <control shapeId="65540" r:id="rId12" name="CheckBox1">
          <controlPr disabled="1" autoLine="0" r:id="rId13">
            <anchor moveWithCells="1">
              <from>
                <xdr:col>27</xdr:col>
                <xdr:colOff>171450</xdr:colOff>
                <xdr:row>12</xdr:row>
                <xdr:rowOff>85725</xdr:rowOff>
              </from>
              <to>
                <xdr:col>40</xdr:col>
                <xdr:colOff>9525</xdr:colOff>
                <xdr:row>14</xdr:row>
                <xdr:rowOff>85725</xdr:rowOff>
              </to>
            </anchor>
          </controlPr>
        </control>
      </mc:Choice>
      <mc:Fallback>
        <control shapeId="65540" r:id="rId12" name="CheckBox1"/>
      </mc:Fallback>
    </mc:AlternateContent>
    <mc:AlternateContent xmlns:mc="http://schemas.openxmlformats.org/markup-compatibility/2006">
      <mc:Choice Requires="x14">
        <control shapeId="65539" r:id="rId14" name="ShowDataCommandButton">
          <controlPr defaultSize="0" autoLine="0" r:id="rId15">
            <anchor moveWithCells="1">
              <from>
                <xdr:col>34</xdr:col>
                <xdr:colOff>161925</xdr:colOff>
                <xdr:row>34</xdr:row>
                <xdr:rowOff>38100</xdr:rowOff>
              </from>
              <to>
                <xdr:col>39</xdr:col>
                <xdr:colOff>152400</xdr:colOff>
                <xdr:row>36</xdr:row>
                <xdr:rowOff>76200</xdr:rowOff>
              </to>
            </anchor>
          </controlPr>
        </control>
      </mc:Choice>
      <mc:Fallback>
        <control shapeId="65539" r:id="rId14" name="ShowDataCommandButton"/>
      </mc:Fallback>
    </mc:AlternateContent>
    <mc:AlternateContent xmlns:mc="http://schemas.openxmlformats.org/markup-compatibility/2006">
      <mc:Choice Requires="x14">
        <control shapeId="65538" r:id="rId16" name="InsertCommandButton">
          <controlPr defaultSize="0" autoLine="0" r:id="rId17">
            <anchor moveWithCells="1">
              <from>
                <xdr:col>4</xdr:col>
                <xdr:colOff>0</xdr:colOff>
                <xdr:row>34</xdr:row>
                <xdr:rowOff>38100</xdr:rowOff>
              </from>
              <to>
                <xdr:col>8</xdr:col>
                <xdr:colOff>171450</xdr:colOff>
                <xdr:row>36</xdr:row>
                <xdr:rowOff>76200</xdr:rowOff>
              </to>
            </anchor>
          </controlPr>
        </control>
      </mc:Choice>
      <mc:Fallback>
        <control shapeId="65538" r:id="rId16" name="InsertCommandButton"/>
      </mc:Fallback>
    </mc:AlternateContent>
    <mc:AlternateContent xmlns:mc="http://schemas.openxmlformats.org/markup-compatibility/2006">
      <mc:Choice Requires="x14">
        <control shapeId="65537" r:id="rId18" name="CalculateCommandButton">
          <controlPr defaultSize="0" autoLine="0" r:id="rId19">
            <anchor moveWithCells="1">
              <from>
                <xdr:col>4</xdr:col>
                <xdr:colOff>9525</xdr:colOff>
                <xdr:row>31</xdr:row>
                <xdr:rowOff>19050</xdr:rowOff>
              </from>
              <to>
                <xdr:col>9</xdr:col>
                <xdr:colOff>0</xdr:colOff>
                <xdr:row>33</xdr:row>
                <xdr:rowOff>57150</xdr:rowOff>
              </to>
            </anchor>
          </controlPr>
        </control>
      </mc:Choice>
      <mc:Fallback>
        <control shapeId="65537" r:id="rId18" name="CalculateCommandButton"/>
      </mc:Fallback>
    </mc:AlternateContent>
  </controls>
  <extLst>
    <ext xmlns:x14="http://schemas.microsoft.com/office/spreadsheetml/2009/9/main" uri="{CCE6A557-97BC-4b89-ADB6-D9C93CAAB3DF}">
      <x14:dataValidations xmlns:xm="http://schemas.microsoft.com/office/excel/2006/main" count="7">
        <x14:dataValidation type="list" allowBlank="1" showInputMessage="1" showErrorMessage="1">
          <x14:formula1>
            <xm:f>'Common parameters'!$B$2:$B$6</xm:f>
          </x14:formula1>
          <xm:sqref>AI8:AN9</xm:sqref>
        </x14:dataValidation>
        <x14:dataValidation type="list" allowBlank="1" showInputMessage="1" showErrorMessage="1">
          <x14:formula1>
            <xm:f>'Rail Parameters'!$B$2:$B$5</xm:f>
          </x14:formula1>
          <xm:sqref>AI11:AN12</xm:sqref>
        </x14:dataValidation>
        <x14:dataValidation type="list" operator="greaterThan" allowBlank="1" showInputMessage="1" showErrorMessage="1">
          <x14:formula1>
            <xm:f>'Rail Parameters'!$C$2:$C$6</xm:f>
          </x14:formula1>
          <xm:sqref>AI20:AN21</xm:sqref>
        </x14:dataValidation>
        <x14:dataValidation type="list" allowBlank="1" showInputMessage="1" showErrorMessage="1">
          <x14:formula1>
            <xm:f>'Rail Parameters'!$A$2:$A$4</xm:f>
          </x14:formula1>
          <xm:sqref>N23:Y24</xm:sqref>
        </x14:dataValidation>
        <x14:dataValidation type="list" operator="greaterThan" allowBlank="1" showInputMessage="1" showErrorMessage="1">
          <x14:formula1>
            <xm:f>'Electricity EF'!$A$2:$A$8</xm:f>
          </x14:formula1>
          <xm:sqref>AI26:AN27</xm:sqref>
        </x14:dataValidation>
        <x14:dataValidation type="list" allowBlank="1" showInputMessage="1" showErrorMessage="1">
          <x14:formula1>
            <xm:f>'Rail Parameters'!$D$2:$D$11</xm:f>
          </x14:formula1>
          <xm:sqref>N11:Y12</xm:sqref>
        </x14:dataValidation>
        <x14:dataValidation type="list" allowBlank="1" showInputMessage="1" showErrorMessage="1">
          <x14:formula1>
            <xm:f>'Common parameters'!A2:A5</xm:f>
          </x14:formula1>
          <xm:sqref>N8:R9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2">
    <tabColor rgb="FF008D8B"/>
  </sheetPr>
  <dimension ref="A1:BQ348"/>
  <sheetViews>
    <sheetView zoomScaleNormal="100" workbookViewId="0">
      <selection activeCell="V67" sqref="V67"/>
    </sheetView>
  </sheetViews>
  <sheetFormatPr defaultColWidth="2.7109375" defaultRowHeight="8.1" customHeight="1" x14ac:dyDescent="0.2"/>
  <cols>
    <col min="1" max="16384" width="2.7109375" style="20"/>
  </cols>
  <sheetData>
    <row r="1" spans="3:69" ht="8.1" customHeight="1" x14ac:dyDescent="0.2">
      <c r="C1" s="19"/>
      <c r="D1" s="19"/>
      <c r="E1" s="19"/>
      <c r="F1" s="19"/>
      <c r="G1" s="19"/>
      <c r="H1" s="19"/>
      <c r="I1" s="19"/>
      <c r="J1" s="19"/>
    </row>
    <row r="2" spans="3:69" ht="8.1" customHeight="1" thickBot="1" x14ac:dyDescent="0.25">
      <c r="C2" s="19"/>
      <c r="D2" s="19"/>
      <c r="E2" s="19"/>
      <c r="F2" s="19"/>
      <c r="G2" s="19"/>
      <c r="H2" s="19"/>
      <c r="I2" s="19"/>
      <c r="J2" s="19"/>
      <c r="AA2" s="19"/>
      <c r="AB2" s="19"/>
      <c r="AC2" s="19"/>
      <c r="AD2" s="19"/>
      <c r="AE2" s="19"/>
      <c r="AF2" s="19"/>
      <c r="AG2" s="19"/>
      <c r="AH2" s="19"/>
      <c r="AI2" s="19"/>
      <c r="AJ2" s="19"/>
      <c r="AK2" s="19"/>
      <c r="AL2" s="19"/>
      <c r="AM2" s="19"/>
      <c r="AN2" s="19"/>
      <c r="AO2" s="19"/>
      <c r="AP2" s="19"/>
      <c r="AQ2" s="19"/>
    </row>
    <row r="3" spans="3:69" ht="12" customHeight="1" x14ac:dyDescent="0.2">
      <c r="C3" s="19"/>
      <c r="D3" s="385" t="s">
        <v>308</v>
      </c>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7"/>
    </row>
    <row r="4" spans="3:69" ht="12" x14ac:dyDescent="0.2">
      <c r="C4" s="19"/>
      <c r="D4" s="388"/>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9"/>
      <c r="AO4" s="390"/>
    </row>
    <row r="5" spans="3:69" ht="12.75" thickBot="1" x14ac:dyDescent="0.25">
      <c r="C5" s="19"/>
      <c r="D5" s="391"/>
      <c r="E5" s="392"/>
      <c r="F5" s="392"/>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c r="AI5" s="392"/>
      <c r="AJ5" s="392"/>
      <c r="AK5" s="392"/>
      <c r="AL5" s="392"/>
      <c r="AM5" s="392"/>
      <c r="AN5" s="392"/>
      <c r="AO5" s="393"/>
    </row>
    <row r="6" spans="3:69" ht="8.1" customHeight="1" thickBot="1" x14ac:dyDescent="0.25">
      <c r="C6" s="19"/>
      <c r="D6" s="21"/>
      <c r="E6" s="22"/>
      <c r="F6" s="22"/>
      <c r="G6" s="22"/>
      <c r="H6" s="22"/>
      <c r="I6" s="22"/>
      <c r="J6" s="22"/>
      <c r="K6" s="22"/>
      <c r="L6" s="22"/>
      <c r="M6" s="22"/>
      <c r="N6" s="22"/>
      <c r="O6" s="22"/>
      <c r="P6" s="22"/>
      <c r="Q6" s="22"/>
      <c r="R6" s="22"/>
      <c r="S6" s="22"/>
      <c r="T6" s="22"/>
      <c r="U6" s="22"/>
      <c r="V6" s="22"/>
      <c r="W6" s="22"/>
      <c r="X6" s="22"/>
      <c r="Y6" s="22"/>
      <c r="Z6" s="22"/>
      <c r="AA6" s="19"/>
      <c r="AB6" s="19"/>
      <c r="AC6" s="19"/>
      <c r="AD6" s="19"/>
      <c r="AE6" s="19"/>
      <c r="AF6" s="19"/>
      <c r="AG6" s="19"/>
      <c r="AH6" s="19"/>
      <c r="AI6" s="19"/>
      <c r="AJ6" s="19"/>
      <c r="AK6" s="19"/>
      <c r="AL6" s="19"/>
      <c r="AM6" s="19"/>
      <c r="AN6" s="19"/>
      <c r="AO6" s="19"/>
      <c r="AP6" s="19"/>
      <c r="AQ6" s="19"/>
    </row>
    <row r="7" spans="3:69" ht="8.1" customHeight="1" thickBot="1" x14ac:dyDescent="0.25">
      <c r="C7" s="19"/>
      <c r="D7" s="23"/>
      <c r="E7" s="24"/>
      <c r="F7" s="24"/>
      <c r="G7" s="24"/>
      <c r="H7" s="24"/>
      <c r="I7" s="24"/>
      <c r="J7" s="24"/>
      <c r="K7" s="24"/>
      <c r="L7" s="24"/>
      <c r="M7" s="24"/>
      <c r="N7" s="24"/>
      <c r="O7" s="24"/>
      <c r="P7" s="24"/>
      <c r="Q7" s="24"/>
      <c r="R7" s="24"/>
      <c r="S7" s="24"/>
      <c r="T7" s="24"/>
      <c r="U7" s="24"/>
      <c r="V7" s="24"/>
      <c r="W7" s="24"/>
      <c r="X7" s="24"/>
      <c r="Y7" s="24"/>
      <c r="Z7" s="24"/>
      <c r="AA7" s="35"/>
      <c r="AB7" s="35"/>
      <c r="AC7" s="218"/>
      <c r="AD7" s="218"/>
      <c r="AE7" s="218"/>
      <c r="AF7" s="218"/>
      <c r="AG7" s="218"/>
      <c r="AH7" s="218"/>
      <c r="AI7" s="218"/>
      <c r="AJ7" s="218"/>
      <c r="AK7" s="218"/>
      <c r="AL7" s="218"/>
      <c r="AM7" s="218"/>
      <c r="AN7" s="218"/>
      <c r="AO7" s="36"/>
      <c r="AP7" s="21"/>
      <c r="AQ7" s="21"/>
    </row>
    <row r="8" spans="3:69" ht="7.5" customHeight="1" x14ac:dyDescent="0.2">
      <c r="C8" s="19"/>
      <c r="D8" s="25"/>
      <c r="E8" s="406" t="s">
        <v>39</v>
      </c>
      <c r="F8" s="407"/>
      <c r="G8" s="407"/>
      <c r="H8" s="407"/>
      <c r="I8" s="407"/>
      <c r="J8" s="407"/>
      <c r="K8" s="407"/>
      <c r="L8" s="407"/>
      <c r="M8" s="428"/>
      <c r="N8" s="436">
        <v>2019</v>
      </c>
      <c r="O8" s="437"/>
      <c r="P8" s="437"/>
      <c r="Q8" s="437"/>
      <c r="R8" s="438"/>
      <c r="S8" s="22"/>
      <c r="T8" s="22"/>
      <c r="U8" s="22"/>
      <c r="V8" s="22"/>
      <c r="W8" s="22"/>
      <c r="X8" s="22"/>
      <c r="Y8" s="22"/>
      <c r="Z8" s="22"/>
      <c r="AA8" s="21"/>
      <c r="AB8" s="19"/>
      <c r="AC8" s="492" t="s">
        <v>298</v>
      </c>
      <c r="AD8" s="493"/>
      <c r="AE8" s="493"/>
      <c r="AF8" s="493"/>
      <c r="AG8" s="493"/>
      <c r="AH8" s="494"/>
      <c r="AI8" s="498" t="s">
        <v>73</v>
      </c>
      <c r="AJ8" s="499"/>
      <c r="AK8" s="499"/>
      <c r="AL8" s="499"/>
      <c r="AM8" s="499"/>
      <c r="AN8" s="500"/>
      <c r="AO8" s="28"/>
      <c r="AP8" s="21"/>
      <c r="AQ8" s="21"/>
    </row>
    <row r="9" spans="3:69" ht="8.1" customHeight="1" thickBot="1" x14ac:dyDescent="0.25">
      <c r="C9" s="19"/>
      <c r="D9" s="25"/>
      <c r="E9" s="408"/>
      <c r="F9" s="409"/>
      <c r="G9" s="409"/>
      <c r="H9" s="409"/>
      <c r="I9" s="409"/>
      <c r="J9" s="409"/>
      <c r="K9" s="409"/>
      <c r="L9" s="409"/>
      <c r="M9" s="429"/>
      <c r="N9" s="439"/>
      <c r="O9" s="440"/>
      <c r="P9" s="440"/>
      <c r="Q9" s="440"/>
      <c r="R9" s="441"/>
      <c r="S9" s="22"/>
      <c r="T9" s="22"/>
      <c r="U9" s="22"/>
      <c r="V9" s="22"/>
      <c r="W9" s="22"/>
      <c r="X9" s="22"/>
      <c r="Y9" s="22"/>
      <c r="Z9" s="19"/>
      <c r="AA9" s="19"/>
      <c r="AB9" s="19"/>
      <c r="AC9" s="495"/>
      <c r="AD9" s="496"/>
      <c r="AE9" s="496"/>
      <c r="AF9" s="496"/>
      <c r="AG9" s="496"/>
      <c r="AH9" s="497"/>
      <c r="AI9" s="501"/>
      <c r="AJ9" s="502"/>
      <c r="AK9" s="502"/>
      <c r="AL9" s="502"/>
      <c r="AM9" s="502"/>
      <c r="AN9" s="503"/>
      <c r="AO9" s="27"/>
      <c r="BE9" s="19"/>
      <c r="BF9" s="19"/>
      <c r="BG9" s="19"/>
      <c r="BH9" s="19"/>
    </row>
    <row r="10" spans="3:69" ht="8.1" customHeight="1" thickBot="1" x14ac:dyDescent="0.25">
      <c r="C10" s="19"/>
      <c r="D10" s="25"/>
      <c r="E10" s="287"/>
      <c r="F10" s="287"/>
      <c r="G10" s="287"/>
      <c r="H10" s="287"/>
      <c r="I10" s="287"/>
      <c r="J10" s="287"/>
      <c r="K10" s="287"/>
      <c r="L10" s="287"/>
      <c r="M10" s="287"/>
      <c r="N10" s="22"/>
      <c r="O10" s="22"/>
      <c r="P10" s="22"/>
      <c r="Q10" s="22"/>
      <c r="R10" s="22"/>
      <c r="S10" s="22"/>
      <c r="T10" s="22"/>
      <c r="U10" s="22"/>
      <c r="V10" s="22"/>
      <c r="W10" s="22"/>
      <c r="X10" s="22"/>
      <c r="Y10" s="22"/>
      <c r="Z10" s="19"/>
      <c r="AA10" s="19"/>
      <c r="AB10" s="19"/>
      <c r="AC10" s="288"/>
      <c r="AD10" s="288"/>
      <c r="AE10" s="288"/>
      <c r="AF10" s="288"/>
      <c r="AG10" s="288"/>
      <c r="AH10" s="288"/>
      <c r="AI10" s="219"/>
      <c r="AJ10" s="219"/>
      <c r="AK10" s="219"/>
      <c r="AL10" s="219"/>
      <c r="AM10" s="219"/>
      <c r="AN10" s="219"/>
      <c r="AO10" s="27"/>
      <c r="AP10" s="19"/>
      <c r="AQ10" s="19"/>
      <c r="BE10" s="19"/>
      <c r="BF10" s="19"/>
      <c r="BG10" s="19"/>
      <c r="BH10" s="19"/>
    </row>
    <row r="11" spans="3:69" ht="8.1" customHeight="1" x14ac:dyDescent="0.2">
      <c r="C11" s="19"/>
      <c r="D11" s="25"/>
      <c r="E11" s="448" t="s">
        <v>307</v>
      </c>
      <c r="F11" s="449"/>
      <c r="G11" s="449"/>
      <c r="H11" s="449"/>
      <c r="I11" s="449"/>
      <c r="J11" s="449"/>
      <c r="K11" s="449"/>
      <c r="L11" s="449"/>
      <c r="M11" s="449"/>
      <c r="N11" s="437" t="s">
        <v>172</v>
      </c>
      <c r="O11" s="437"/>
      <c r="P11" s="437"/>
      <c r="Q11" s="437"/>
      <c r="R11" s="437"/>
      <c r="S11" s="437"/>
      <c r="T11" s="437"/>
      <c r="U11" s="437"/>
      <c r="V11" s="437"/>
      <c r="W11" s="437"/>
      <c r="X11" s="437"/>
      <c r="Y11" s="438"/>
      <c r="Z11" s="19"/>
      <c r="AA11" s="21"/>
      <c r="AB11" s="19"/>
      <c r="AC11" s="504" t="s">
        <v>46</v>
      </c>
      <c r="AD11" s="505"/>
      <c r="AE11" s="505"/>
      <c r="AF11" s="505"/>
      <c r="AG11" s="505"/>
      <c r="AH11" s="506"/>
      <c r="AI11" s="526" t="s">
        <v>73</v>
      </c>
      <c r="AJ11" s="527"/>
      <c r="AK11" s="527"/>
      <c r="AL11" s="527"/>
      <c r="AM11" s="527"/>
      <c r="AN11" s="528"/>
      <c r="AO11" s="28"/>
      <c r="AP11" s="21"/>
      <c r="AQ11" s="21"/>
      <c r="BE11" s="19"/>
      <c r="BF11" s="19"/>
      <c r="BG11" s="19"/>
      <c r="BH11" s="19"/>
    </row>
    <row r="12" spans="3:69" ht="8.1" customHeight="1" thickBot="1" x14ac:dyDescent="0.25">
      <c r="C12" s="19"/>
      <c r="D12" s="25"/>
      <c r="E12" s="450"/>
      <c r="F12" s="451"/>
      <c r="G12" s="451"/>
      <c r="H12" s="451"/>
      <c r="I12" s="451"/>
      <c r="J12" s="451"/>
      <c r="K12" s="451"/>
      <c r="L12" s="451"/>
      <c r="M12" s="451"/>
      <c r="N12" s="440"/>
      <c r="O12" s="440"/>
      <c r="P12" s="440"/>
      <c r="Q12" s="440"/>
      <c r="R12" s="440"/>
      <c r="S12" s="440"/>
      <c r="T12" s="440"/>
      <c r="U12" s="440"/>
      <c r="V12" s="440"/>
      <c r="W12" s="440"/>
      <c r="X12" s="440"/>
      <c r="Y12" s="441"/>
      <c r="Z12" s="19"/>
      <c r="AA12" s="21"/>
      <c r="AB12" s="19"/>
      <c r="AC12" s="507"/>
      <c r="AD12" s="508"/>
      <c r="AE12" s="508"/>
      <c r="AF12" s="508"/>
      <c r="AG12" s="508"/>
      <c r="AH12" s="509"/>
      <c r="AI12" s="529"/>
      <c r="AJ12" s="530"/>
      <c r="AK12" s="530"/>
      <c r="AL12" s="530"/>
      <c r="AM12" s="530"/>
      <c r="AN12" s="531"/>
      <c r="AO12" s="28"/>
      <c r="AP12" s="21"/>
      <c r="AQ12" s="21"/>
      <c r="BH12" s="19"/>
    </row>
    <row r="13" spans="3:69" ht="8.1" customHeight="1" thickBot="1" x14ac:dyDescent="0.25">
      <c r="C13" s="19"/>
      <c r="D13" s="26"/>
      <c r="E13" s="288"/>
      <c r="F13" s="288"/>
      <c r="G13" s="288"/>
      <c r="H13" s="288"/>
      <c r="I13" s="288"/>
      <c r="J13" s="288"/>
      <c r="K13" s="288"/>
      <c r="L13" s="288"/>
      <c r="M13" s="288"/>
      <c r="N13" s="19"/>
      <c r="O13" s="19"/>
      <c r="P13" s="19"/>
      <c r="Q13" s="19"/>
      <c r="R13" s="19"/>
      <c r="S13" s="19"/>
      <c r="T13" s="19"/>
      <c r="U13" s="19"/>
      <c r="V13" s="19"/>
      <c r="W13" s="19"/>
      <c r="X13" s="19"/>
      <c r="Y13" s="19"/>
      <c r="Z13" s="19"/>
      <c r="AA13" s="19"/>
      <c r="AB13" s="19"/>
      <c r="AC13" s="288"/>
      <c r="AD13" s="288"/>
      <c r="AE13" s="288"/>
      <c r="AF13" s="288"/>
      <c r="AG13" s="288"/>
      <c r="AH13" s="288"/>
      <c r="AI13" s="19"/>
      <c r="AJ13" s="19"/>
      <c r="AK13" s="19"/>
      <c r="AL13" s="19"/>
      <c r="AM13" s="19"/>
      <c r="AN13" s="19"/>
      <c r="AO13" s="27"/>
      <c r="BH13" s="19"/>
      <c r="BI13" s="19"/>
      <c r="BJ13" s="19"/>
      <c r="BK13" s="19"/>
      <c r="BL13" s="19"/>
      <c r="BM13" s="19"/>
      <c r="BN13" s="19"/>
      <c r="BO13" s="19"/>
      <c r="BP13" s="19"/>
      <c r="BQ13" s="19"/>
    </row>
    <row r="14" spans="3:69" ht="8.1" customHeight="1" x14ac:dyDescent="0.2">
      <c r="C14" s="19"/>
      <c r="D14" s="26"/>
      <c r="E14" s="406" t="s">
        <v>78</v>
      </c>
      <c r="F14" s="407"/>
      <c r="G14" s="407"/>
      <c r="H14" s="407"/>
      <c r="I14" s="407"/>
      <c r="J14" s="407"/>
      <c r="K14" s="407"/>
      <c r="L14" s="407"/>
      <c r="M14" s="428"/>
      <c r="N14" s="486">
        <v>55</v>
      </c>
      <c r="O14" s="487"/>
      <c r="P14" s="487"/>
      <c r="Q14" s="487"/>
      <c r="R14" s="488"/>
      <c r="S14" s="19"/>
      <c r="T14" s="19"/>
      <c r="U14" s="19"/>
      <c r="V14" s="19"/>
      <c r="W14" s="19"/>
      <c r="X14" s="19"/>
      <c r="Y14" s="19"/>
      <c r="Z14" s="19"/>
      <c r="AA14" s="19"/>
      <c r="AB14" s="19"/>
      <c r="AC14" s="291"/>
      <c r="AD14" s="292"/>
      <c r="AE14" s="292"/>
      <c r="AF14" s="292"/>
      <c r="AG14" s="292"/>
      <c r="AH14" s="292"/>
      <c r="AI14" s="219" t="s">
        <v>73</v>
      </c>
      <c r="AJ14" s="219"/>
      <c r="AK14" s="219"/>
      <c r="AL14" s="219"/>
      <c r="AM14" s="219"/>
      <c r="AN14" s="220"/>
      <c r="AO14" s="27"/>
      <c r="AP14" s="19"/>
      <c r="AT14" s="19"/>
    </row>
    <row r="15" spans="3:69" ht="8.1" customHeight="1" thickBot="1" x14ac:dyDescent="0.25">
      <c r="C15" s="19"/>
      <c r="D15" s="26"/>
      <c r="E15" s="408"/>
      <c r="F15" s="409"/>
      <c r="G15" s="409"/>
      <c r="H15" s="409"/>
      <c r="I15" s="409"/>
      <c r="J15" s="409"/>
      <c r="K15" s="409"/>
      <c r="L15" s="409"/>
      <c r="M15" s="429"/>
      <c r="N15" s="489"/>
      <c r="O15" s="490"/>
      <c r="P15" s="490"/>
      <c r="Q15" s="490"/>
      <c r="R15" s="491"/>
      <c r="S15" s="19"/>
      <c r="T15" s="19"/>
      <c r="U15" s="19"/>
      <c r="V15" s="19"/>
      <c r="W15" s="19"/>
      <c r="X15" s="19"/>
      <c r="Y15" s="19"/>
      <c r="Z15" s="19"/>
      <c r="AA15" s="21"/>
      <c r="AB15" s="19"/>
      <c r="AC15" s="293"/>
      <c r="AD15" s="294"/>
      <c r="AE15" s="294"/>
      <c r="AF15" s="294"/>
      <c r="AG15" s="294"/>
      <c r="AH15" s="294"/>
      <c r="AI15" s="221"/>
      <c r="AJ15" s="221"/>
      <c r="AK15" s="221"/>
      <c r="AL15" s="221"/>
      <c r="AM15" s="221"/>
      <c r="AN15" s="222"/>
      <c r="AO15" s="28"/>
      <c r="AP15" s="21"/>
      <c r="AT15" s="21"/>
    </row>
    <row r="16" spans="3:69" ht="8.1" customHeight="1" thickBot="1" x14ac:dyDescent="0.25">
      <c r="C16" s="19"/>
      <c r="D16" s="25"/>
      <c r="E16" s="288"/>
      <c r="F16" s="288"/>
      <c r="G16" s="288"/>
      <c r="H16" s="288"/>
      <c r="I16" s="288"/>
      <c r="J16" s="288"/>
      <c r="K16" s="288"/>
      <c r="L16" s="288"/>
      <c r="M16" s="288"/>
      <c r="N16" s="19"/>
      <c r="O16" s="19"/>
      <c r="P16" s="19"/>
      <c r="Q16" s="19"/>
      <c r="R16" s="19"/>
      <c r="S16" s="19"/>
      <c r="T16" s="19"/>
      <c r="U16" s="19"/>
      <c r="V16" s="19"/>
      <c r="W16" s="19"/>
      <c r="X16" s="19"/>
      <c r="Y16" s="19"/>
      <c r="Z16" s="19"/>
      <c r="AA16" s="21"/>
      <c r="AB16" s="19"/>
      <c r="AC16" s="289"/>
      <c r="AD16" s="289"/>
      <c r="AE16" s="289"/>
      <c r="AF16" s="289"/>
      <c r="AG16" s="289"/>
      <c r="AH16" s="289"/>
      <c r="AI16" s="21"/>
      <c r="AJ16" s="21"/>
      <c r="AK16" s="21"/>
      <c r="AL16" s="21"/>
      <c r="AM16" s="21"/>
      <c r="AN16" s="21"/>
      <c r="AO16" s="28"/>
      <c r="AP16" s="21"/>
      <c r="AT16" s="21"/>
      <c r="BO16" s="19"/>
      <c r="BP16" s="19"/>
      <c r="BQ16" s="19"/>
    </row>
    <row r="17" spans="3:69" ht="8.1" customHeight="1" x14ac:dyDescent="0.2">
      <c r="C17" s="19"/>
      <c r="D17" s="26"/>
      <c r="E17" s="448" t="s">
        <v>221</v>
      </c>
      <c r="F17" s="449"/>
      <c r="G17" s="449"/>
      <c r="H17" s="449"/>
      <c r="I17" s="449"/>
      <c r="J17" s="449"/>
      <c r="K17" s="449"/>
      <c r="L17" s="449"/>
      <c r="M17" s="458"/>
      <c r="N17" s="512">
        <v>0</v>
      </c>
      <c r="O17" s="461"/>
      <c r="P17" s="461"/>
      <c r="Q17" s="461"/>
      <c r="R17" s="461"/>
      <c r="S17" s="461"/>
      <c r="T17" s="461"/>
      <c r="U17" s="461"/>
      <c r="V17" s="461"/>
      <c r="W17" s="461"/>
      <c r="X17" s="461"/>
      <c r="Y17" s="462"/>
      <c r="Z17" s="19"/>
      <c r="AA17" s="19"/>
      <c r="AB17" s="19"/>
      <c r="AC17" s="406" t="s">
        <v>309</v>
      </c>
      <c r="AD17" s="407"/>
      <c r="AE17" s="407"/>
      <c r="AF17" s="407"/>
      <c r="AG17" s="407"/>
      <c r="AH17" s="407"/>
      <c r="AI17" s="520"/>
      <c r="AJ17" s="521"/>
      <c r="AK17" s="521"/>
      <c r="AL17" s="521"/>
      <c r="AM17" s="521"/>
      <c r="AN17" s="522"/>
      <c r="AO17" s="27"/>
      <c r="BO17" s="19"/>
      <c r="BP17" s="19"/>
      <c r="BQ17" s="19"/>
    </row>
    <row r="18" spans="3:69" ht="8.1" customHeight="1" thickBot="1" x14ac:dyDescent="0.25">
      <c r="C18" s="19"/>
      <c r="D18" s="26"/>
      <c r="E18" s="450"/>
      <c r="F18" s="451"/>
      <c r="G18" s="451"/>
      <c r="H18" s="451"/>
      <c r="I18" s="451"/>
      <c r="J18" s="451"/>
      <c r="K18" s="451"/>
      <c r="L18" s="451"/>
      <c r="M18" s="459"/>
      <c r="N18" s="463"/>
      <c r="O18" s="464"/>
      <c r="P18" s="464"/>
      <c r="Q18" s="464"/>
      <c r="R18" s="464"/>
      <c r="S18" s="464"/>
      <c r="T18" s="464"/>
      <c r="U18" s="464"/>
      <c r="V18" s="464"/>
      <c r="W18" s="464"/>
      <c r="X18" s="464"/>
      <c r="Y18" s="465"/>
      <c r="Z18" s="19"/>
      <c r="AA18" s="19"/>
      <c r="AB18" s="19"/>
      <c r="AC18" s="408"/>
      <c r="AD18" s="409"/>
      <c r="AE18" s="409"/>
      <c r="AF18" s="409"/>
      <c r="AG18" s="409"/>
      <c r="AH18" s="409"/>
      <c r="AI18" s="523"/>
      <c r="AJ18" s="524"/>
      <c r="AK18" s="524"/>
      <c r="AL18" s="524"/>
      <c r="AM18" s="524"/>
      <c r="AN18" s="525"/>
      <c r="AO18" s="27"/>
      <c r="AP18" s="19"/>
      <c r="AT18" s="19"/>
      <c r="AU18" s="19"/>
      <c r="BO18" s="19"/>
      <c r="BP18" s="19"/>
      <c r="BQ18" s="19"/>
    </row>
    <row r="19" spans="3:69" ht="8.1" customHeight="1" thickBot="1" x14ac:dyDescent="0.25">
      <c r="C19" s="19"/>
      <c r="D19" s="26"/>
      <c r="E19" s="288"/>
      <c r="F19" s="288"/>
      <c r="G19" s="288"/>
      <c r="H19" s="288"/>
      <c r="I19" s="288"/>
      <c r="J19" s="288"/>
      <c r="K19" s="288"/>
      <c r="L19" s="288"/>
      <c r="M19" s="288"/>
      <c r="N19" s="19"/>
      <c r="O19" s="19"/>
      <c r="P19" s="19"/>
      <c r="Q19" s="19"/>
      <c r="R19" s="19"/>
      <c r="S19" s="19"/>
      <c r="T19" s="19"/>
      <c r="U19" s="19"/>
      <c r="V19" s="22"/>
      <c r="W19" s="19"/>
      <c r="X19" s="19"/>
      <c r="Y19" s="19"/>
      <c r="Z19" s="19"/>
      <c r="AA19" s="21"/>
      <c r="AB19" s="19"/>
      <c r="AC19" s="82"/>
      <c r="AD19" s="82"/>
      <c r="AE19" s="82"/>
      <c r="AF19" s="82"/>
      <c r="AG19" s="82"/>
      <c r="AH19" s="82"/>
      <c r="AO19" s="28"/>
      <c r="AP19" s="21"/>
      <c r="AT19" s="21"/>
      <c r="AU19" s="21"/>
      <c r="BO19" s="19"/>
      <c r="BP19" s="19"/>
      <c r="BQ19" s="19"/>
    </row>
    <row r="20" spans="3:69" ht="8.1" customHeight="1" x14ac:dyDescent="0.2">
      <c r="C20" s="19"/>
      <c r="D20" s="26"/>
      <c r="E20" s="473" t="s">
        <v>297</v>
      </c>
      <c r="F20" s="474"/>
      <c r="G20" s="474"/>
      <c r="H20" s="474"/>
      <c r="I20" s="474"/>
      <c r="J20" s="474"/>
      <c r="K20" s="474"/>
      <c r="L20" s="474"/>
      <c r="M20" s="474"/>
      <c r="N20" s="477">
        <v>0</v>
      </c>
      <c r="O20" s="478"/>
      <c r="P20" s="478"/>
      <c r="Q20" s="478"/>
      <c r="R20" s="478"/>
      <c r="S20" s="478"/>
      <c r="T20" s="478"/>
      <c r="U20" s="478"/>
      <c r="V20" s="478"/>
      <c r="W20" s="478"/>
      <c r="X20" s="478"/>
      <c r="Y20" s="479"/>
      <c r="Z20" s="19"/>
      <c r="AA20" s="21"/>
      <c r="AB20" s="19"/>
      <c r="AC20" s="504" t="s">
        <v>252</v>
      </c>
      <c r="AD20" s="505"/>
      <c r="AE20" s="505"/>
      <c r="AF20" s="505"/>
      <c r="AG20" s="505"/>
      <c r="AH20" s="505"/>
      <c r="AI20" s="526" t="s">
        <v>73</v>
      </c>
      <c r="AJ20" s="527"/>
      <c r="AK20" s="527"/>
      <c r="AL20" s="527"/>
      <c r="AM20" s="527"/>
      <c r="AN20" s="528"/>
      <c r="AO20" s="28"/>
      <c r="AP20" s="21"/>
      <c r="AQ20" s="21"/>
      <c r="AS20" s="21"/>
      <c r="AT20" s="21"/>
      <c r="AU20" s="21"/>
      <c r="BO20" s="19"/>
      <c r="BP20" s="19"/>
      <c r="BQ20" s="19"/>
    </row>
    <row r="21" spans="3:69" ht="8.1" customHeight="1" thickBot="1" x14ac:dyDescent="0.25">
      <c r="C21" s="19"/>
      <c r="D21" s="26"/>
      <c r="E21" s="475"/>
      <c r="F21" s="476"/>
      <c r="G21" s="476"/>
      <c r="H21" s="476"/>
      <c r="I21" s="476"/>
      <c r="J21" s="476"/>
      <c r="K21" s="476"/>
      <c r="L21" s="476"/>
      <c r="M21" s="476"/>
      <c r="N21" s="480"/>
      <c r="O21" s="481"/>
      <c r="P21" s="481"/>
      <c r="Q21" s="481"/>
      <c r="R21" s="481"/>
      <c r="S21" s="481"/>
      <c r="T21" s="481"/>
      <c r="U21" s="481"/>
      <c r="V21" s="481"/>
      <c r="W21" s="481"/>
      <c r="X21" s="481"/>
      <c r="Y21" s="482"/>
      <c r="Z21" s="19"/>
      <c r="AA21" s="19"/>
      <c r="AB21" s="19"/>
      <c r="AC21" s="507"/>
      <c r="AD21" s="508"/>
      <c r="AE21" s="508"/>
      <c r="AF21" s="508"/>
      <c r="AG21" s="508"/>
      <c r="AH21" s="508"/>
      <c r="AI21" s="529"/>
      <c r="AJ21" s="530"/>
      <c r="AK21" s="530"/>
      <c r="AL21" s="530"/>
      <c r="AM21" s="530"/>
      <c r="AN21" s="531"/>
      <c r="AO21" s="27"/>
      <c r="AS21" s="21"/>
      <c r="AT21" s="21"/>
      <c r="AU21" s="21"/>
      <c r="BO21" s="19"/>
      <c r="BP21" s="19"/>
      <c r="BQ21" s="19"/>
    </row>
    <row r="22" spans="3:69" ht="8.1" customHeight="1" thickBot="1" x14ac:dyDescent="0.25">
      <c r="C22" s="19"/>
      <c r="D22" s="25"/>
      <c r="E22" s="287"/>
      <c r="F22" s="287"/>
      <c r="G22" s="287"/>
      <c r="H22" s="287"/>
      <c r="I22" s="287"/>
      <c r="J22" s="287"/>
      <c r="K22" s="287"/>
      <c r="L22" s="287"/>
      <c r="M22" s="287"/>
      <c r="N22" s="22"/>
      <c r="O22" s="22"/>
      <c r="P22" s="22"/>
      <c r="Q22" s="22"/>
      <c r="R22" s="22"/>
      <c r="S22" s="22"/>
      <c r="T22" s="22"/>
      <c r="U22" s="22"/>
      <c r="V22" s="22"/>
      <c r="W22" s="22"/>
      <c r="X22" s="22"/>
      <c r="Y22" s="22"/>
      <c r="Z22" s="22"/>
      <c r="AA22" s="19"/>
      <c r="AB22" s="19"/>
      <c r="AC22" s="85"/>
      <c r="AO22" s="27"/>
      <c r="AP22" s="19"/>
      <c r="AQ22" s="19"/>
      <c r="BO22" s="19"/>
      <c r="BP22" s="19"/>
      <c r="BQ22" s="19"/>
    </row>
    <row r="23" spans="3:69" ht="8.1" customHeight="1" x14ac:dyDescent="0.2">
      <c r="C23" s="19"/>
      <c r="D23" s="25"/>
      <c r="E23" s="406" t="s">
        <v>250</v>
      </c>
      <c r="F23" s="407"/>
      <c r="G23" s="407"/>
      <c r="H23" s="407"/>
      <c r="I23" s="407"/>
      <c r="J23" s="407"/>
      <c r="K23" s="407"/>
      <c r="L23" s="407"/>
      <c r="M23" s="428"/>
      <c r="N23" s="452" t="s">
        <v>251</v>
      </c>
      <c r="O23" s="453"/>
      <c r="P23" s="453"/>
      <c r="Q23" s="453"/>
      <c r="R23" s="453"/>
      <c r="S23" s="453"/>
      <c r="T23" s="453"/>
      <c r="U23" s="453"/>
      <c r="V23" s="453"/>
      <c r="W23" s="453"/>
      <c r="X23" s="453"/>
      <c r="Y23" s="454"/>
      <c r="Z23" s="22"/>
      <c r="AA23" s="21"/>
      <c r="AB23" s="21"/>
      <c r="AO23" s="28"/>
      <c r="AP23" s="21"/>
      <c r="AQ23" s="21"/>
      <c r="AS23" s="21"/>
      <c r="AT23" s="21"/>
      <c r="AU23" s="21"/>
      <c r="AV23" s="19"/>
      <c r="AW23" s="19"/>
      <c r="AX23" s="19"/>
      <c r="AY23" s="19"/>
      <c r="AZ23" s="19"/>
      <c r="BA23" s="19"/>
      <c r="BB23" s="19"/>
      <c r="BO23" s="19"/>
      <c r="BP23" s="19"/>
      <c r="BQ23" s="19"/>
    </row>
    <row r="24" spans="3:69" ht="8.1" customHeight="1" thickBot="1" x14ac:dyDescent="0.25">
      <c r="C24" s="19"/>
      <c r="D24" s="25"/>
      <c r="E24" s="408"/>
      <c r="F24" s="409"/>
      <c r="G24" s="409"/>
      <c r="H24" s="409"/>
      <c r="I24" s="409"/>
      <c r="J24" s="409"/>
      <c r="K24" s="409"/>
      <c r="L24" s="409"/>
      <c r="M24" s="429"/>
      <c r="N24" s="455"/>
      <c r="O24" s="456"/>
      <c r="P24" s="456"/>
      <c r="Q24" s="456"/>
      <c r="R24" s="456"/>
      <c r="S24" s="456"/>
      <c r="T24" s="456"/>
      <c r="U24" s="456"/>
      <c r="V24" s="456"/>
      <c r="W24" s="456"/>
      <c r="X24" s="456"/>
      <c r="Y24" s="457"/>
      <c r="Z24" s="19"/>
      <c r="AA24" s="21"/>
      <c r="AB24" s="21"/>
      <c r="AO24" s="28"/>
      <c r="AP24" s="19"/>
      <c r="AQ24" s="19"/>
      <c r="AR24" s="19"/>
      <c r="AS24" s="19"/>
      <c r="AT24" s="19"/>
      <c r="AU24" s="19"/>
      <c r="AV24" s="19"/>
      <c r="AW24" s="19"/>
      <c r="AX24" s="19"/>
      <c r="AY24" s="19"/>
      <c r="AZ24" s="19"/>
      <c r="BA24" s="19"/>
      <c r="BB24" s="19"/>
      <c r="BO24" s="19"/>
      <c r="BP24" s="19"/>
      <c r="BQ24" s="19"/>
    </row>
    <row r="25" spans="3:69" ht="8.1" customHeight="1" thickBot="1" x14ac:dyDescent="0.25">
      <c r="C25" s="19"/>
      <c r="D25" s="25"/>
      <c r="E25" s="288"/>
      <c r="F25" s="288"/>
      <c r="G25" s="288"/>
      <c r="H25" s="288"/>
      <c r="I25" s="288"/>
      <c r="J25" s="288"/>
      <c r="K25" s="288"/>
      <c r="L25" s="288"/>
      <c r="M25" s="288"/>
      <c r="N25" s="19"/>
      <c r="O25" s="19"/>
      <c r="P25" s="19"/>
      <c r="Q25" s="22"/>
      <c r="R25" s="19"/>
      <c r="S25" s="19"/>
      <c r="T25" s="19"/>
      <c r="U25" s="19"/>
      <c r="V25" s="19"/>
      <c r="W25" s="19"/>
      <c r="X25" s="19"/>
      <c r="Y25" s="19"/>
      <c r="Z25" s="19"/>
      <c r="AA25" s="19"/>
      <c r="AB25" s="19"/>
      <c r="AC25" s="21"/>
      <c r="AD25" s="21"/>
      <c r="AE25" s="21"/>
      <c r="AF25" s="21"/>
      <c r="AG25" s="21"/>
      <c r="AH25" s="21"/>
      <c r="AI25" s="21"/>
      <c r="AJ25" s="21"/>
      <c r="AK25" s="21"/>
      <c r="AL25" s="21"/>
      <c r="AM25" s="21"/>
      <c r="AN25" s="21"/>
      <c r="AO25" s="27"/>
      <c r="AP25" s="19"/>
      <c r="AQ25" s="19"/>
      <c r="AR25" s="19"/>
      <c r="AS25" s="19"/>
      <c r="AT25" s="19"/>
      <c r="AU25" s="19"/>
      <c r="AV25" s="19"/>
      <c r="AW25" s="19"/>
      <c r="AX25" s="19"/>
      <c r="AY25" s="19"/>
      <c r="AZ25" s="19"/>
      <c r="BA25" s="19"/>
      <c r="BB25" s="19"/>
      <c r="BO25" s="19"/>
      <c r="BP25" s="19"/>
      <c r="BQ25" s="19"/>
    </row>
    <row r="26" spans="3:69" ht="8.1" customHeight="1" x14ac:dyDescent="0.2">
      <c r="C26" s="19"/>
      <c r="D26" s="26"/>
      <c r="E26" s="514" t="s">
        <v>312</v>
      </c>
      <c r="F26" s="515"/>
      <c r="G26" s="515"/>
      <c r="H26" s="515"/>
      <c r="I26" s="515"/>
      <c r="J26" s="515"/>
      <c r="K26" s="515"/>
      <c r="L26" s="515"/>
      <c r="M26" s="516"/>
      <c r="N26" s="460">
        <v>0</v>
      </c>
      <c r="O26" s="461"/>
      <c r="P26" s="461"/>
      <c r="Q26" s="461"/>
      <c r="R26" s="461"/>
      <c r="S26" s="461"/>
      <c r="T26" s="461"/>
      <c r="U26" s="461"/>
      <c r="V26" s="461"/>
      <c r="W26" s="461"/>
      <c r="X26" s="461"/>
      <c r="Y26" s="462"/>
      <c r="Z26" s="19"/>
      <c r="AA26" s="21"/>
      <c r="AB26" s="21"/>
      <c r="AC26" s="21"/>
      <c r="AD26" s="21"/>
      <c r="AE26" s="21"/>
      <c r="AF26" s="21"/>
      <c r="AG26" s="21"/>
      <c r="AH26" s="21"/>
      <c r="AI26" s="21"/>
      <c r="AJ26" s="21"/>
      <c r="AK26" s="21"/>
      <c r="AL26" s="21"/>
      <c r="AM26" s="21"/>
      <c r="AN26" s="21"/>
      <c r="AO26" s="28"/>
      <c r="AW26" s="19"/>
      <c r="AX26" s="19"/>
      <c r="AY26" s="19"/>
      <c r="AZ26" s="19"/>
      <c r="BA26" s="19"/>
      <c r="BB26" s="19"/>
      <c r="BC26" s="19"/>
      <c r="BD26" s="19"/>
      <c r="BE26" s="19"/>
      <c r="BF26" s="19"/>
      <c r="BG26" s="19"/>
      <c r="BH26" s="19"/>
      <c r="BI26" s="19"/>
      <c r="BJ26" s="19"/>
      <c r="BK26" s="19"/>
      <c r="BL26" s="19"/>
      <c r="BM26" s="19"/>
      <c r="BN26" s="19"/>
      <c r="BO26" s="19"/>
      <c r="BP26" s="19"/>
      <c r="BQ26" s="19"/>
    </row>
    <row r="27" spans="3:69" ht="8.1" customHeight="1" thickBot="1" x14ac:dyDescent="0.25">
      <c r="C27" s="19"/>
      <c r="D27" s="26"/>
      <c r="E27" s="517"/>
      <c r="F27" s="518"/>
      <c r="G27" s="518"/>
      <c r="H27" s="518"/>
      <c r="I27" s="518"/>
      <c r="J27" s="518"/>
      <c r="K27" s="518"/>
      <c r="L27" s="518"/>
      <c r="M27" s="519"/>
      <c r="N27" s="463"/>
      <c r="O27" s="464"/>
      <c r="P27" s="464"/>
      <c r="Q27" s="464"/>
      <c r="R27" s="464"/>
      <c r="S27" s="464"/>
      <c r="T27" s="464"/>
      <c r="U27" s="464"/>
      <c r="V27" s="464"/>
      <c r="W27" s="464"/>
      <c r="X27" s="464"/>
      <c r="Y27" s="465"/>
      <c r="Z27" s="19"/>
      <c r="AA27" s="21"/>
      <c r="AB27" s="21"/>
      <c r="AC27" s="21"/>
      <c r="AD27" s="21"/>
      <c r="AE27" s="21"/>
      <c r="AF27" s="21"/>
      <c r="AG27" s="21"/>
      <c r="AH27" s="21"/>
      <c r="AI27" s="21"/>
      <c r="AJ27" s="21"/>
      <c r="AK27" s="21"/>
      <c r="AL27" s="21"/>
      <c r="AM27" s="21"/>
      <c r="AN27" s="21"/>
      <c r="AO27" s="28"/>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row>
    <row r="28" spans="3:69" ht="8.1" customHeight="1" thickBot="1" x14ac:dyDescent="0.25">
      <c r="C28" s="19"/>
      <c r="D28" s="26"/>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27"/>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row>
    <row r="29" spans="3:69" ht="8.1" customHeight="1" x14ac:dyDescent="0.2">
      <c r="C29" s="19"/>
      <c r="D29" s="26"/>
      <c r="E29" s="430" t="s">
        <v>300</v>
      </c>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F29" s="431"/>
      <c r="AG29" s="431"/>
      <c r="AH29" s="431"/>
      <c r="AI29" s="431"/>
      <c r="AJ29" s="431"/>
      <c r="AK29" s="431"/>
      <c r="AL29" s="431"/>
      <c r="AM29" s="431"/>
      <c r="AN29" s="432"/>
      <c r="AO29" s="27"/>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row>
    <row r="30" spans="3:69" ht="8.1" customHeight="1" thickBot="1" x14ac:dyDescent="0.25">
      <c r="C30" s="19"/>
      <c r="D30" s="26"/>
      <c r="E30" s="433"/>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c r="AG30" s="434"/>
      <c r="AH30" s="434"/>
      <c r="AI30" s="434"/>
      <c r="AJ30" s="434"/>
      <c r="AK30" s="434"/>
      <c r="AL30" s="434"/>
      <c r="AM30" s="434"/>
      <c r="AN30" s="435"/>
      <c r="AO30" s="28"/>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row>
    <row r="31" spans="3:69" ht="8.1" customHeight="1" thickBot="1" x14ac:dyDescent="0.25">
      <c r="C31" s="19"/>
      <c r="D31" s="26"/>
      <c r="E31" s="19"/>
      <c r="F31" s="19"/>
      <c r="G31" s="19"/>
      <c r="H31" s="19"/>
      <c r="I31" s="19"/>
      <c r="J31" s="19"/>
      <c r="K31" s="19"/>
      <c r="L31" s="19"/>
      <c r="M31" s="19"/>
      <c r="N31" s="19"/>
      <c r="O31" s="19"/>
      <c r="P31" s="19"/>
      <c r="Q31" s="19"/>
      <c r="R31" s="19"/>
      <c r="S31" s="19"/>
      <c r="T31" s="19"/>
      <c r="U31" s="19"/>
      <c r="V31" s="19"/>
      <c r="W31" s="19"/>
      <c r="X31" s="19"/>
      <c r="Y31" s="19"/>
      <c r="Z31" s="19"/>
      <c r="AA31" s="21"/>
      <c r="AB31" s="19"/>
      <c r="AC31" s="19"/>
      <c r="AD31" s="19"/>
      <c r="AE31" s="19"/>
      <c r="AF31" s="19"/>
      <c r="AG31" s="19"/>
      <c r="AH31" s="19"/>
      <c r="AI31" s="19"/>
      <c r="AJ31" s="19"/>
      <c r="AK31" s="19"/>
      <c r="AL31" s="19"/>
      <c r="AM31" s="19"/>
      <c r="AN31" s="21"/>
      <c r="AO31" s="28"/>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row>
    <row r="32" spans="3:69" ht="8.1" customHeight="1" x14ac:dyDescent="0.2">
      <c r="C32" s="19"/>
      <c r="D32" s="26"/>
      <c r="E32" s="19"/>
      <c r="F32" s="19"/>
      <c r="G32" s="19"/>
      <c r="H32" s="19"/>
      <c r="I32" s="19"/>
      <c r="J32" s="19"/>
      <c r="K32" s="19"/>
      <c r="L32" s="394" t="s">
        <v>85</v>
      </c>
      <c r="M32" s="395"/>
      <c r="N32" s="395"/>
      <c r="O32" s="395"/>
      <c r="P32" s="396"/>
      <c r="Q32" s="400">
        <v>0</v>
      </c>
      <c r="R32" s="401"/>
      <c r="S32" s="401"/>
      <c r="T32" s="401"/>
      <c r="U32" s="401"/>
      <c r="V32" s="401"/>
      <c r="W32" s="401"/>
      <c r="X32" s="402"/>
      <c r="AB32" s="394" t="s">
        <v>86</v>
      </c>
      <c r="AC32" s="395"/>
      <c r="AD32" s="395"/>
      <c r="AE32" s="395"/>
      <c r="AF32" s="396"/>
      <c r="AG32" s="400">
        <v>0</v>
      </c>
      <c r="AH32" s="401"/>
      <c r="AI32" s="401"/>
      <c r="AJ32" s="401"/>
      <c r="AK32" s="401"/>
      <c r="AL32" s="401"/>
      <c r="AM32" s="401"/>
      <c r="AN32" s="402"/>
      <c r="AO32" s="27"/>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row>
    <row r="33" spans="3:69" ht="8.1" customHeight="1" thickBot="1" x14ac:dyDescent="0.25">
      <c r="C33" s="19"/>
      <c r="D33" s="26"/>
      <c r="E33" s="19"/>
      <c r="F33" s="19"/>
      <c r="G33" s="19"/>
      <c r="H33" s="19"/>
      <c r="I33" s="19"/>
      <c r="J33" s="19"/>
      <c r="K33" s="19"/>
      <c r="L33" s="397"/>
      <c r="M33" s="398"/>
      <c r="N33" s="398"/>
      <c r="O33" s="398"/>
      <c r="P33" s="399"/>
      <c r="Q33" s="403"/>
      <c r="R33" s="404"/>
      <c r="S33" s="404"/>
      <c r="T33" s="404"/>
      <c r="U33" s="404"/>
      <c r="V33" s="404"/>
      <c r="W33" s="404"/>
      <c r="X33" s="405"/>
      <c r="AB33" s="397"/>
      <c r="AC33" s="398"/>
      <c r="AD33" s="398"/>
      <c r="AE33" s="398"/>
      <c r="AF33" s="399"/>
      <c r="AG33" s="403"/>
      <c r="AH33" s="404"/>
      <c r="AI33" s="404"/>
      <c r="AJ33" s="404"/>
      <c r="AK33" s="404"/>
      <c r="AL33" s="404"/>
      <c r="AM33" s="404"/>
      <c r="AN33" s="405"/>
      <c r="AO33" s="27"/>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row>
    <row r="34" spans="3:69" ht="8.1" customHeight="1" x14ac:dyDescent="0.2">
      <c r="D34" s="26"/>
      <c r="E34" s="19"/>
      <c r="F34" s="19"/>
      <c r="G34" s="19"/>
      <c r="H34" s="19"/>
      <c r="I34" s="19"/>
      <c r="J34" s="19"/>
      <c r="K34" s="19"/>
      <c r="L34" s="19"/>
      <c r="M34" s="19"/>
      <c r="N34" s="19"/>
      <c r="O34" s="19"/>
      <c r="P34" s="19"/>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8"/>
      <c r="BG34" s="19"/>
      <c r="BH34" s="19"/>
      <c r="BI34" s="19"/>
      <c r="BJ34" s="19"/>
      <c r="BK34" s="19"/>
      <c r="BL34" s="19"/>
      <c r="BM34" s="19"/>
      <c r="BN34" s="19"/>
      <c r="BO34" s="19"/>
      <c r="BP34" s="19"/>
      <c r="BQ34" s="19"/>
    </row>
    <row r="35" spans="3:69" ht="8.1" customHeight="1" x14ac:dyDescent="0.2">
      <c r="D35" s="26"/>
      <c r="E35" s="19"/>
      <c r="F35" s="19"/>
      <c r="G35" s="19"/>
      <c r="H35" s="19"/>
      <c r="I35" s="19"/>
      <c r="J35" s="19"/>
      <c r="K35" s="19"/>
      <c r="L35" s="19"/>
      <c r="M35" s="19"/>
      <c r="N35" s="19"/>
      <c r="O35" s="19"/>
      <c r="P35" s="19"/>
      <c r="Q35" s="19"/>
      <c r="R35" s="19"/>
      <c r="S35" s="19"/>
      <c r="T35" s="19"/>
      <c r="U35" s="19"/>
      <c r="V35" s="19"/>
      <c r="W35" s="19"/>
      <c r="X35" s="19"/>
      <c r="Y35" s="19"/>
      <c r="Z35" s="21"/>
      <c r="AA35" s="21"/>
      <c r="AB35" s="21"/>
      <c r="AC35" s="21"/>
      <c r="AD35" s="21"/>
      <c r="AE35" s="21"/>
      <c r="AF35" s="21"/>
      <c r="AG35" s="21"/>
      <c r="AH35" s="21"/>
      <c r="AI35" s="21"/>
      <c r="AJ35" s="21"/>
      <c r="AK35" s="21"/>
      <c r="AL35" s="21"/>
      <c r="AM35" s="21"/>
      <c r="AN35" s="21"/>
      <c r="AO35" s="28"/>
      <c r="BG35" s="19"/>
      <c r="BH35" s="19"/>
      <c r="BI35" s="19"/>
      <c r="BJ35" s="19"/>
      <c r="BK35" s="19"/>
      <c r="BL35" s="19"/>
      <c r="BM35" s="19"/>
      <c r="BN35" s="19"/>
      <c r="BO35" s="19"/>
      <c r="BP35" s="19"/>
      <c r="BQ35" s="19"/>
    </row>
    <row r="36" spans="3:69" ht="8.1" customHeight="1" x14ac:dyDescent="0.2">
      <c r="D36" s="26"/>
      <c r="E36" s="19"/>
      <c r="F36" s="19"/>
      <c r="G36" s="19"/>
      <c r="H36" s="19"/>
      <c r="I36" s="19"/>
      <c r="J36" s="19"/>
      <c r="K36" s="19"/>
      <c r="L36" s="19"/>
      <c r="M36" s="19"/>
      <c r="N36" s="19"/>
      <c r="O36" s="19"/>
      <c r="P36" s="19"/>
      <c r="Q36" s="19"/>
      <c r="R36" s="19"/>
      <c r="S36" s="19"/>
      <c r="T36" s="19"/>
      <c r="U36" s="19"/>
      <c r="V36" s="19"/>
      <c r="W36" s="19"/>
      <c r="X36" s="19"/>
      <c r="Y36" s="19"/>
      <c r="Z36" s="21"/>
      <c r="AA36" s="19"/>
      <c r="AB36" s="19"/>
      <c r="AC36" s="19"/>
      <c r="AD36" s="19"/>
      <c r="AE36" s="19"/>
      <c r="AF36" s="19"/>
      <c r="AG36" s="19"/>
      <c r="AH36" s="19"/>
      <c r="AI36" s="19"/>
      <c r="AJ36" s="19"/>
      <c r="AK36" s="19"/>
      <c r="AL36" s="19"/>
      <c r="AM36" s="19"/>
      <c r="AN36" s="19"/>
      <c r="AO36" s="27"/>
      <c r="AZ36" s="19"/>
      <c r="BA36" s="19"/>
      <c r="BB36" s="19"/>
      <c r="BC36" s="19"/>
      <c r="BD36" s="19"/>
      <c r="BE36" s="19"/>
      <c r="BF36" s="19"/>
      <c r="BG36" s="19"/>
      <c r="BH36" s="19"/>
      <c r="BI36" s="19"/>
      <c r="BJ36" s="19"/>
      <c r="BK36" s="19"/>
      <c r="BL36" s="19"/>
      <c r="BM36" s="19"/>
      <c r="BN36" s="19"/>
      <c r="BO36" s="19"/>
      <c r="BP36" s="19"/>
      <c r="BQ36" s="19"/>
    </row>
    <row r="37" spans="3:69" ht="8.1" customHeight="1" x14ac:dyDescent="0.2">
      <c r="D37" s="26"/>
      <c r="E37" s="19"/>
      <c r="F37" s="19"/>
      <c r="G37" s="19"/>
      <c r="H37" s="19"/>
      <c r="I37" s="19"/>
      <c r="J37" s="19"/>
      <c r="K37" s="19"/>
      <c r="L37" s="19"/>
      <c r="M37" s="19"/>
      <c r="N37" s="19"/>
      <c r="O37" s="19"/>
      <c r="P37" s="19"/>
      <c r="Q37" s="21"/>
      <c r="R37" s="21"/>
      <c r="S37" s="21"/>
      <c r="T37" s="21"/>
      <c r="U37" s="21"/>
      <c r="V37" s="21"/>
      <c r="W37" s="21"/>
      <c r="X37" s="21"/>
      <c r="Y37" s="21"/>
      <c r="Z37" s="21"/>
      <c r="AA37" s="19"/>
      <c r="AB37" s="19"/>
      <c r="AC37" s="19"/>
      <c r="AD37" s="19"/>
      <c r="AE37" s="19"/>
      <c r="AF37" s="19"/>
      <c r="AG37" s="19"/>
      <c r="AH37" s="19"/>
      <c r="AI37" s="19"/>
      <c r="AJ37" s="19"/>
      <c r="AK37" s="19"/>
      <c r="AL37" s="19"/>
      <c r="AM37" s="19"/>
      <c r="AN37" s="19"/>
      <c r="AO37" s="27"/>
      <c r="AZ37" s="19"/>
      <c r="BA37" s="19"/>
      <c r="BB37" s="19"/>
      <c r="BC37" s="19"/>
      <c r="BD37" s="19"/>
      <c r="BE37" s="19"/>
      <c r="BF37" s="19"/>
      <c r="BG37" s="19"/>
      <c r="BH37" s="19"/>
      <c r="BI37" s="19"/>
      <c r="BJ37" s="19"/>
      <c r="BK37" s="19"/>
      <c r="BL37" s="19"/>
      <c r="BM37" s="19"/>
      <c r="BN37" s="19"/>
      <c r="BO37" s="19"/>
      <c r="BP37" s="19"/>
      <c r="BQ37" s="19"/>
    </row>
    <row r="38" spans="3:69" ht="8.1" customHeight="1" thickBot="1" x14ac:dyDescent="0.25">
      <c r="D38" s="29"/>
      <c r="E38" s="30"/>
      <c r="F38" s="37"/>
      <c r="G38" s="37"/>
      <c r="H38" s="37"/>
      <c r="I38" s="37"/>
      <c r="J38" s="37"/>
      <c r="K38" s="37"/>
      <c r="L38" s="37"/>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2"/>
      <c r="AZ38" s="19"/>
      <c r="BA38" s="19"/>
      <c r="BB38" s="19"/>
      <c r="BC38" s="19"/>
      <c r="BD38" s="19"/>
      <c r="BE38" s="19"/>
      <c r="BF38" s="19"/>
      <c r="BG38" s="19"/>
      <c r="BH38" s="19"/>
      <c r="BI38" s="19"/>
      <c r="BJ38" s="19"/>
      <c r="BK38" s="19"/>
      <c r="BL38" s="19"/>
      <c r="BM38" s="19"/>
      <c r="BN38" s="19"/>
      <c r="BO38" s="19"/>
      <c r="BP38" s="19"/>
      <c r="BQ38" s="19"/>
    </row>
    <row r="39" spans="3:69" ht="8.1" customHeight="1" x14ac:dyDescent="0.2">
      <c r="D39" s="483" t="s">
        <v>356</v>
      </c>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c r="AG39" s="483"/>
      <c r="AH39" s="483"/>
      <c r="AI39" s="483"/>
      <c r="AJ39" s="483"/>
      <c r="AK39" s="483"/>
      <c r="AL39" s="483"/>
      <c r="AM39" s="483"/>
      <c r="AN39" s="483"/>
      <c r="AO39" s="483"/>
      <c r="AZ39" s="19"/>
      <c r="BA39" s="19"/>
      <c r="BB39" s="19"/>
      <c r="BC39" s="19"/>
      <c r="BD39" s="19"/>
      <c r="BE39" s="19"/>
      <c r="BF39" s="19"/>
      <c r="BG39" s="19"/>
      <c r="BH39" s="19"/>
      <c r="BI39" s="19"/>
      <c r="BJ39" s="19"/>
      <c r="BK39" s="19"/>
      <c r="BL39" s="19"/>
      <c r="BM39" s="19"/>
      <c r="BN39" s="19"/>
      <c r="BO39" s="19"/>
      <c r="BP39" s="19"/>
      <c r="BQ39" s="19"/>
    </row>
    <row r="40" spans="3:69" ht="8.1" customHeight="1" x14ac:dyDescent="0.2">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c r="AG40" s="483"/>
      <c r="AH40" s="483"/>
      <c r="AI40" s="483"/>
      <c r="AJ40" s="483"/>
      <c r="AK40" s="483"/>
      <c r="AL40" s="483"/>
      <c r="AM40" s="483"/>
      <c r="AN40" s="483"/>
      <c r="AO40" s="483"/>
      <c r="AP40" s="19"/>
      <c r="AV40" s="85"/>
      <c r="AZ40" s="19"/>
      <c r="BA40" s="19"/>
      <c r="BB40" s="19"/>
      <c r="BC40" s="19"/>
      <c r="BD40" s="19"/>
      <c r="BE40" s="19"/>
      <c r="BF40" s="19"/>
      <c r="BG40" s="19"/>
      <c r="BH40" s="19"/>
      <c r="BI40" s="19"/>
      <c r="BJ40" s="19"/>
      <c r="BK40" s="19"/>
      <c r="BL40" s="19"/>
      <c r="BM40" s="19"/>
      <c r="BN40" s="19"/>
      <c r="BO40" s="19"/>
      <c r="BP40" s="19"/>
      <c r="BQ40" s="19"/>
    </row>
    <row r="41" spans="3:69" ht="8.1" customHeight="1" x14ac:dyDescent="0.2">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row>
    <row r="42" spans="3:69" ht="8.1" customHeight="1" x14ac:dyDescent="0.2">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row>
    <row r="43" spans="3:69" ht="8.1" customHeight="1" x14ac:dyDescent="0.2">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row>
    <row r="44" spans="3:69" ht="8.1" customHeight="1" x14ac:dyDescent="0.2">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row>
    <row r="45" spans="3:69" ht="8.1" customHeight="1" x14ac:dyDescent="0.2">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row>
    <row r="46" spans="3:69" ht="8.1" customHeight="1" x14ac:dyDescent="0.2">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row>
    <row r="47" spans="3:69" ht="8.1" customHeight="1" x14ac:dyDescent="0.2">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row>
    <row r="348" spans="1:1" ht="8.1" customHeight="1" x14ac:dyDescent="0.2">
      <c r="A348" s="112"/>
    </row>
  </sheetData>
  <sheetProtection sheet="1" objects="1" scenarios="1" selectLockedCells="1"/>
  <mergeCells count="29">
    <mergeCell ref="D39:AO40"/>
    <mergeCell ref="E26:M27"/>
    <mergeCell ref="N26:Y27"/>
    <mergeCell ref="E29:AN30"/>
    <mergeCell ref="L32:P33"/>
    <mergeCell ref="Q32:X33"/>
    <mergeCell ref="AB32:AF33"/>
    <mergeCell ref="AG32:AN33"/>
    <mergeCell ref="E20:M21"/>
    <mergeCell ref="N20:Y21"/>
    <mergeCell ref="AC20:AH21"/>
    <mergeCell ref="AI20:AN21"/>
    <mergeCell ref="E23:M24"/>
    <mergeCell ref="N23:Y24"/>
    <mergeCell ref="AI17:AN18"/>
    <mergeCell ref="D3:AO5"/>
    <mergeCell ref="E8:M9"/>
    <mergeCell ref="N8:R9"/>
    <mergeCell ref="AC8:AH9"/>
    <mergeCell ref="AI8:AN9"/>
    <mergeCell ref="E11:M12"/>
    <mergeCell ref="N11:Y12"/>
    <mergeCell ref="AC11:AH12"/>
    <mergeCell ref="AI11:AN12"/>
    <mergeCell ref="E14:M15"/>
    <mergeCell ref="N14:R15"/>
    <mergeCell ref="E17:M18"/>
    <mergeCell ref="N17:Y18"/>
    <mergeCell ref="AC17:AH18"/>
  </mergeCells>
  <dataValidations count="3">
    <dataValidation type="decimal" operator="greaterThan" allowBlank="1" showInputMessage="1" showErrorMessage="1" sqref="N20:O20">
      <formula1>0</formula1>
    </dataValidation>
    <dataValidation type="decimal" allowBlank="1" showInputMessage="1" showErrorMessage="1" sqref="N14:R15">
      <formula1>0</formula1>
      <formula2>100</formula2>
    </dataValidation>
    <dataValidation type="whole" operator="greaterThan" allowBlank="1" showInputMessage="1" showErrorMessage="1" sqref="N17:O17 AI17">
      <formula1>0</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28712" r:id="rId4" name="Graphs">
          <controlPr autoLine="0" r:id="rId5">
            <anchor moveWithCells="1">
              <from>
                <xdr:col>41</xdr:col>
                <xdr:colOff>114300</xdr:colOff>
                <xdr:row>9</xdr:row>
                <xdr:rowOff>57150</xdr:rowOff>
              </from>
              <to>
                <xdr:col>46</xdr:col>
                <xdr:colOff>123825</xdr:colOff>
                <xdr:row>19</xdr:row>
                <xdr:rowOff>0</xdr:rowOff>
              </to>
            </anchor>
          </controlPr>
        </control>
      </mc:Choice>
      <mc:Fallback>
        <control shapeId="328712" r:id="rId4" name="Graphs"/>
      </mc:Fallback>
    </mc:AlternateContent>
    <mc:AlternateContent xmlns:mc="http://schemas.openxmlformats.org/markup-compatibility/2006">
      <mc:Choice Requires="x14">
        <control shapeId="328711" r:id="rId6" name="Home">
          <controlPr autoLine="0" r:id="rId7">
            <anchor moveWithCells="1">
              <from>
                <xdr:col>41</xdr:col>
                <xdr:colOff>104775</xdr:colOff>
                <xdr:row>1</xdr:row>
                <xdr:rowOff>76200</xdr:rowOff>
              </from>
              <to>
                <xdr:col>46</xdr:col>
                <xdr:colOff>123825</xdr:colOff>
                <xdr:row>9</xdr:row>
                <xdr:rowOff>47625</xdr:rowOff>
              </to>
            </anchor>
          </controlPr>
        </control>
      </mc:Choice>
      <mc:Fallback>
        <control shapeId="328711" r:id="rId6" name="Home"/>
      </mc:Fallback>
    </mc:AlternateContent>
    <mc:AlternateContent xmlns:mc="http://schemas.openxmlformats.org/markup-compatibility/2006">
      <mc:Choice Requires="x14">
        <control shapeId="328710" r:id="rId8" name="CheckBox2">
          <controlPr autoLine="0" r:id="rId9">
            <anchor moveWithCells="1">
              <from>
                <xdr:col>25</xdr:col>
                <xdr:colOff>57150</xdr:colOff>
                <xdr:row>25</xdr:row>
                <xdr:rowOff>0</xdr:rowOff>
              </from>
              <to>
                <xdr:col>27</xdr:col>
                <xdr:colOff>85725</xdr:colOff>
                <xdr:row>27</xdr:row>
                <xdr:rowOff>9525</xdr:rowOff>
              </to>
            </anchor>
          </controlPr>
        </control>
      </mc:Choice>
      <mc:Fallback>
        <control shapeId="328710" r:id="rId8" name="CheckBox2"/>
      </mc:Fallback>
    </mc:AlternateContent>
    <mc:AlternateContent xmlns:mc="http://schemas.openxmlformats.org/markup-compatibility/2006">
      <mc:Choice Requires="x14">
        <control shapeId="328709" r:id="rId10" name="DeleteCommandButton">
          <controlPr defaultSize="0" autoLine="0" r:id="rId11">
            <anchor moveWithCells="1">
              <from>
                <xdr:col>9</xdr:col>
                <xdr:colOff>47625</xdr:colOff>
                <xdr:row>34</xdr:row>
                <xdr:rowOff>38100</xdr:rowOff>
              </from>
              <to>
                <xdr:col>14</xdr:col>
                <xdr:colOff>38100</xdr:colOff>
                <xdr:row>36</xdr:row>
                <xdr:rowOff>76200</xdr:rowOff>
              </to>
            </anchor>
          </controlPr>
        </control>
      </mc:Choice>
      <mc:Fallback>
        <control shapeId="328709" r:id="rId10" name="DeleteCommandButton"/>
      </mc:Fallback>
    </mc:AlternateContent>
    <mc:AlternateContent xmlns:mc="http://schemas.openxmlformats.org/markup-compatibility/2006">
      <mc:Choice Requires="x14">
        <control shapeId="328708" r:id="rId12" name="CheckBox1">
          <controlPr disabled="1" autoLine="0" r:id="rId13">
            <anchor moveWithCells="1">
              <from>
                <xdr:col>27</xdr:col>
                <xdr:colOff>171450</xdr:colOff>
                <xdr:row>12</xdr:row>
                <xdr:rowOff>85725</xdr:rowOff>
              </from>
              <to>
                <xdr:col>40</xdr:col>
                <xdr:colOff>9525</xdr:colOff>
                <xdr:row>14</xdr:row>
                <xdr:rowOff>85725</xdr:rowOff>
              </to>
            </anchor>
          </controlPr>
        </control>
      </mc:Choice>
      <mc:Fallback>
        <control shapeId="328708" r:id="rId12" name="CheckBox1"/>
      </mc:Fallback>
    </mc:AlternateContent>
    <mc:AlternateContent xmlns:mc="http://schemas.openxmlformats.org/markup-compatibility/2006">
      <mc:Choice Requires="x14">
        <control shapeId="328707" r:id="rId14" name="ShowDataCommandButton">
          <controlPr defaultSize="0" autoLine="0" r:id="rId15">
            <anchor moveWithCells="1">
              <from>
                <xdr:col>34</xdr:col>
                <xdr:colOff>161925</xdr:colOff>
                <xdr:row>34</xdr:row>
                <xdr:rowOff>38100</xdr:rowOff>
              </from>
              <to>
                <xdr:col>39</xdr:col>
                <xdr:colOff>152400</xdr:colOff>
                <xdr:row>36</xdr:row>
                <xdr:rowOff>76200</xdr:rowOff>
              </to>
            </anchor>
          </controlPr>
        </control>
      </mc:Choice>
      <mc:Fallback>
        <control shapeId="328707" r:id="rId14" name="ShowDataCommandButton"/>
      </mc:Fallback>
    </mc:AlternateContent>
    <mc:AlternateContent xmlns:mc="http://schemas.openxmlformats.org/markup-compatibility/2006">
      <mc:Choice Requires="x14">
        <control shapeId="328706" r:id="rId16" name="InsertCommandButton">
          <controlPr defaultSize="0" autoLine="0" r:id="rId17">
            <anchor moveWithCells="1">
              <from>
                <xdr:col>4</xdr:col>
                <xdr:colOff>0</xdr:colOff>
                <xdr:row>34</xdr:row>
                <xdr:rowOff>38100</xdr:rowOff>
              </from>
              <to>
                <xdr:col>8</xdr:col>
                <xdr:colOff>171450</xdr:colOff>
                <xdr:row>36</xdr:row>
                <xdr:rowOff>76200</xdr:rowOff>
              </to>
            </anchor>
          </controlPr>
        </control>
      </mc:Choice>
      <mc:Fallback>
        <control shapeId="328706" r:id="rId16" name="InsertCommandButton"/>
      </mc:Fallback>
    </mc:AlternateContent>
    <mc:AlternateContent xmlns:mc="http://schemas.openxmlformats.org/markup-compatibility/2006">
      <mc:Choice Requires="x14">
        <control shapeId="328705" r:id="rId18" name="CalculateCommandButton">
          <controlPr defaultSize="0" autoLine="0" r:id="rId19">
            <anchor moveWithCells="1">
              <from>
                <xdr:col>4</xdr:col>
                <xdr:colOff>9525</xdr:colOff>
                <xdr:row>31</xdr:row>
                <xdr:rowOff>19050</xdr:rowOff>
              </from>
              <to>
                <xdr:col>9</xdr:col>
                <xdr:colOff>0</xdr:colOff>
                <xdr:row>33</xdr:row>
                <xdr:rowOff>57150</xdr:rowOff>
              </to>
            </anchor>
          </controlPr>
        </control>
      </mc:Choice>
      <mc:Fallback>
        <control shapeId="328705" r:id="rId18" name="CalculateCommandButton"/>
      </mc:Fallback>
    </mc:AlternateContent>
  </controls>
  <extLst>
    <ext xmlns:x14="http://schemas.microsoft.com/office/spreadsheetml/2009/9/main" uri="{CCE6A557-97BC-4b89-ADB6-D9C93CAAB3DF}">
      <x14:dataValidations xmlns:xm="http://schemas.microsoft.com/office/excel/2006/main" count="6">
        <x14:dataValidation type="list" allowBlank="1" showInputMessage="1" showErrorMessage="1">
          <x14:formula1>
            <xm:f>'Water Parameters'!$D$2:$D$12</xm:f>
          </x14:formula1>
          <xm:sqref>N11:Y12</xm:sqref>
        </x14:dataValidation>
        <x14:dataValidation type="list" allowBlank="1" showInputMessage="1" showErrorMessage="1">
          <x14:formula1>
            <xm:f>'Water Parameters'!$A$2</xm:f>
          </x14:formula1>
          <xm:sqref>N23:Y24</xm:sqref>
        </x14:dataValidation>
        <x14:dataValidation type="list" operator="greaterThan" allowBlank="1" showInputMessage="1" showErrorMessage="1">
          <x14:formula1>
            <xm:f>'Rail Parameters'!$C$2:$C$6</xm:f>
          </x14:formula1>
          <xm:sqref>AI20:AN21</xm:sqref>
        </x14:dataValidation>
        <x14:dataValidation type="list" allowBlank="1" showInputMessage="1" showErrorMessage="1">
          <x14:formula1>
            <xm:f>'Water Parameters'!$B$2:$B$7</xm:f>
          </x14:formula1>
          <xm:sqref>AI11:AN12</xm:sqref>
        </x14:dataValidation>
        <x14:dataValidation type="list" allowBlank="1" showInputMessage="1" showErrorMessage="1">
          <x14:formula1>
            <xm:f>'Common parameters'!$B$2</xm:f>
          </x14:formula1>
          <xm:sqref>AI8:AN9</xm:sqref>
        </x14:dataValidation>
        <x14:dataValidation type="list" allowBlank="1" showInputMessage="1" showErrorMessage="1">
          <x14:formula1>
            <xm:f>'Common parameters'!A2:A5</xm:f>
          </x14:formula1>
          <xm:sqref>N8:R9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O1"/>
  <sheetViews>
    <sheetView zoomScale="110" zoomScaleNormal="110" workbookViewId="0">
      <selection activeCell="A2" sqref="A2"/>
    </sheetView>
  </sheetViews>
  <sheetFormatPr defaultColWidth="11.42578125" defaultRowHeight="12.75" x14ac:dyDescent="0.2"/>
  <cols>
    <col min="1" max="1" width="8.28515625" style="83" customWidth="1"/>
    <col min="2" max="2" width="32" style="83" customWidth="1"/>
    <col min="3" max="3" width="10" style="83" hidden="1" customWidth="1"/>
    <col min="4" max="4" width="22.5703125" style="83" hidden="1" customWidth="1"/>
    <col min="5" max="5" width="20.7109375" style="83" bestFit="1" customWidth="1"/>
    <col min="6" max="6" width="10.5703125" style="83" bestFit="1" customWidth="1"/>
    <col min="7" max="7" width="8" style="83" bestFit="1" customWidth="1"/>
    <col min="8" max="8" width="12.7109375" style="83" bestFit="1" customWidth="1"/>
    <col min="9" max="10" width="13.85546875" style="83" bestFit="1" customWidth="1"/>
    <col min="11" max="11" width="18.28515625" style="83" bestFit="1" customWidth="1"/>
    <col min="12" max="12" width="16.5703125" style="83" bestFit="1" customWidth="1"/>
    <col min="13" max="13" width="14.85546875" style="83" bestFit="1" customWidth="1"/>
    <col min="14" max="14" width="21.85546875" style="83" bestFit="1" customWidth="1"/>
    <col min="15" max="15" width="17.85546875" style="109" bestFit="1" customWidth="1"/>
    <col min="16" max="16384" width="11.42578125" style="83"/>
  </cols>
  <sheetData>
    <row r="1" spans="1:15" ht="13.5" thickBot="1" x14ac:dyDescent="0.25">
      <c r="A1" s="77" t="s">
        <v>11</v>
      </c>
      <c r="B1" s="283" t="s">
        <v>74</v>
      </c>
      <c r="C1" s="283" t="s">
        <v>53</v>
      </c>
      <c r="D1" s="78" t="s">
        <v>72</v>
      </c>
      <c r="E1" s="284" t="s">
        <v>117</v>
      </c>
      <c r="F1" s="284" t="s">
        <v>95</v>
      </c>
      <c r="G1" s="285" t="s">
        <v>260</v>
      </c>
      <c r="H1" s="78" t="s">
        <v>75</v>
      </c>
      <c r="I1" s="84" t="s">
        <v>49</v>
      </c>
      <c r="J1" s="84" t="s">
        <v>50</v>
      </c>
      <c r="K1" s="80" t="s">
        <v>76</v>
      </c>
      <c r="L1" s="81" t="s">
        <v>41</v>
      </c>
      <c r="M1" s="81" t="s">
        <v>51</v>
      </c>
      <c r="N1" s="81" t="s">
        <v>12</v>
      </c>
      <c r="O1" s="108" t="s">
        <v>52</v>
      </c>
    </row>
  </sheetData>
  <sheetProtection sheet="1" objects="1" scenario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6"/>
  <sheetViews>
    <sheetView workbookViewId="0">
      <selection activeCell="B14" sqref="B14"/>
    </sheetView>
  </sheetViews>
  <sheetFormatPr defaultColWidth="10.85546875" defaultRowHeight="15" x14ac:dyDescent="0.25"/>
  <cols>
    <col min="1" max="1" width="21.85546875" style="88" bestFit="1" customWidth="1"/>
    <col min="2" max="16384" width="10.85546875" style="88"/>
  </cols>
  <sheetData>
    <row r="1" spans="1:5" x14ac:dyDescent="0.25">
      <c r="A1" s="331" t="s">
        <v>77</v>
      </c>
      <c r="B1" s="88">
        <f>'City Profile'!$F$18</f>
        <v>2019</v>
      </c>
      <c r="C1" s="88">
        <f>'City Profile'!$H$18</f>
        <v>2020</v>
      </c>
      <c r="D1" s="88">
        <f>'City Profile'!$J$18</f>
        <v>2021</v>
      </c>
      <c r="E1" s="88">
        <f>'City Profile'!$L$18</f>
        <v>2022</v>
      </c>
    </row>
    <row r="2" spans="1:5" x14ac:dyDescent="0.25">
      <c r="A2" s="332" t="s">
        <v>381</v>
      </c>
      <c r="B2" s="88">
        <v>0</v>
      </c>
      <c r="C2" s="88">
        <v>0</v>
      </c>
      <c r="D2" s="88">
        <v>0</v>
      </c>
      <c r="E2" s="88">
        <v>0</v>
      </c>
    </row>
    <row r="3" spans="1:5" x14ac:dyDescent="0.25">
      <c r="A3" s="332" t="s">
        <v>382</v>
      </c>
      <c r="B3" s="88">
        <v>0</v>
      </c>
      <c r="C3" s="88">
        <v>0</v>
      </c>
      <c r="D3" s="88">
        <v>0</v>
      </c>
      <c r="E3" s="88">
        <v>0</v>
      </c>
    </row>
    <row r="7" spans="1:5" x14ac:dyDescent="0.25">
      <c r="A7" s="314"/>
      <c r="B7" s="317">
        <v>0</v>
      </c>
    </row>
    <row r="8" spans="1:5" x14ac:dyDescent="0.25">
      <c r="B8" s="317">
        <v>0</v>
      </c>
    </row>
    <row r="9" spans="1:5" x14ac:dyDescent="0.25">
      <c r="A9" s="312" t="s">
        <v>274</v>
      </c>
      <c r="B9" s="317">
        <v>0</v>
      </c>
    </row>
    <row r="10" spans="1:5" x14ac:dyDescent="0.25">
      <c r="A10" s="312" t="s">
        <v>184</v>
      </c>
      <c r="B10" s="317">
        <v>0</v>
      </c>
    </row>
    <row r="11" spans="1:5" x14ac:dyDescent="0.25">
      <c r="A11" s="312" t="s">
        <v>185</v>
      </c>
      <c r="B11" s="317">
        <v>0</v>
      </c>
    </row>
    <row r="12" spans="1:5" x14ac:dyDescent="0.25">
      <c r="A12" s="312" t="s">
        <v>191</v>
      </c>
      <c r="B12" s="317">
        <v>0</v>
      </c>
    </row>
    <row r="13" spans="1:5" x14ac:dyDescent="0.25">
      <c r="A13" s="312" t="s">
        <v>186</v>
      </c>
      <c r="B13" s="317">
        <v>0</v>
      </c>
    </row>
    <row r="14" spans="1:5" x14ac:dyDescent="0.25">
      <c r="A14" s="312" t="s">
        <v>187</v>
      </c>
      <c r="B14" s="317">
        <v>0</v>
      </c>
    </row>
    <row r="15" spans="1:5" x14ac:dyDescent="0.25">
      <c r="A15" s="312" t="s">
        <v>188</v>
      </c>
      <c r="B15" s="317">
        <v>0</v>
      </c>
    </row>
    <row r="16" spans="1:5" x14ac:dyDescent="0.25">
      <c r="A16" s="312" t="s">
        <v>189</v>
      </c>
      <c r="B16" s="317">
        <v>0</v>
      </c>
    </row>
    <row r="17" spans="1:3" x14ac:dyDescent="0.25">
      <c r="A17" s="312" t="s">
        <v>206</v>
      </c>
      <c r="B17" s="317">
        <v>0</v>
      </c>
    </row>
    <row r="18" spans="1:3" x14ac:dyDescent="0.25">
      <c r="A18" s="312" t="s">
        <v>190</v>
      </c>
      <c r="B18" s="317">
        <v>0</v>
      </c>
    </row>
    <row r="20" spans="1:3" x14ac:dyDescent="0.25">
      <c r="A20" s="88" t="s">
        <v>96</v>
      </c>
      <c r="B20" s="88">
        <v>0</v>
      </c>
      <c r="C20" s="88" t="e">
        <f>B20/SUM(B$20:B$21)</f>
        <v>#DIV/0!</v>
      </c>
    </row>
    <row r="21" spans="1:3" x14ac:dyDescent="0.25">
      <c r="A21" s="88" t="s">
        <v>162</v>
      </c>
      <c r="B21" s="88">
        <v>0</v>
      </c>
      <c r="C21" s="88" t="e">
        <f>B21/SUM(B$20:B$21)</f>
        <v>#DIV/0!</v>
      </c>
    </row>
    <row r="22" spans="1:3" x14ac:dyDescent="0.25">
      <c r="B22" s="33">
        <v>1</v>
      </c>
    </row>
    <row r="23" spans="1:3" x14ac:dyDescent="0.25">
      <c r="B23" s="33"/>
    </row>
    <row r="24" spans="1:3" x14ac:dyDescent="0.25">
      <c r="B24" s="33"/>
    </row>
    <row r="25" spans="1:3" x14ac:dyDescent="0.25">
      <c r="B25" s="33"/>
    </row>
    <row r="26" spans="1:3" x14ac:dyDescent="0.25">
      <c r="B26" s="33"/>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J35"/>
  <sheetViews>
    <sheetView workbookViewId="0">
      <selection activeCell="D7" sqref="D7:E7"/>
    </sheetView>
  </sheetViews>
  <sheetFormatPr defaultColWidth="11.42578125" defaultRowHeight="15" x14ac:dyDescent="0.25"/>
  <cols>
    <col min="1" max="2" width="11.42578125" style="189"/>
    <col min="3" max="3" width="34.28515625" style="189" customWidth="1"/>
    <col min="4" max="4" width="11.42578125" style="189"/>
    <col min="5" max="5" width="17.5703125" style="189" customWidth="1"/>
    <col min="6" max="6" width="17.42578125" style="189" bestFit="1" customWidth="1"/>
    <col min="7" max="16384" width="11.42578125" style="189"/>
  </cols>
  <sheetData>
    <row r="1" spans="1:9" ht="15.75" thickBot="1" x14ac:dyDescent="0.3">
      <c r="A1" s="188"/>
      <c r="B1" s="188"/>
      <c r="C1" s="188"/>
      <c r="D1" s="188"/>
      <c r="E1" s="188"/>
      <c r="F1" s="188"/>
      <c r="G1" s="188"/>
      <c r="H1" s="188"/>
      <c r="I1" s="188"/>
    </row>
    <row r="2" spans="1:9" x14ac:dyDescent="0.25">
      <c r="A2" s="188"/>
      <c r="B2" s="542" t="s">
        <v>345</v>
      </c>
      <c r="C2" s="543"/>
      <c r="D2" s="543"/>
      <c r="E2" s="543"/>
      <c r="F2" s="543"/>
      <c r="G2" s="544"/>
      <c r="H2" s="188"/>
      <c r="I2" s="188"/>
    </row>
    <row r="3" spans="1:9" x14ac:dyDescent="0.25">
      <c r="A3" s="188"/>
      <c r="B3" s="545"/>
      <c r="C3" s="546"/>
      <c r="D3" s="546"/>
      <c r="E3" s="546"/>
      <c r="F3" s="546"/>
      <c r="G3" s="547"/>
      <c r="H3" s="188"/>
      <c r="I3" s="188"/>
    </row>
    <row r="4" spans="1:9" x14ac:dyDescent="0.25">
      <c r="A4" s="188"/>
      <c r="B4" s="190"/>
      <c r="C4" s="191"/>
      <c r="D4" s="191"/>
      <c r="E4" s="191"/>
      <c r="F4" s="191"/>
      <c r="G4" s="192"/>
      <c r="H4" s="188"/>
      <c r="I4" s="188"/>
    </row>
    <row r="5" spans="1:9" x14ac:dyDescent="0.25">
      <c r="A5" s="188"/>
      <c r="B5" s="190"/>
      <c r="C5" s="193" t="s">
        <v>313</v>
      </c>
      <c r="D5" s="548">
        <f>'City Profile'!F18</f>
        <v>2019</v>
      </c>
      <c r="E5" s="549"/>
      <c r="F5" s="191"/>
      <c r="G5" s="192"/>
      <c r="H5" s="188"/>
      <c r="I5" s="188"/>
    </row>
    <row r="6" spans="1:9" x14ac:dyDescent="0.25">
      <c r="A6" s="188"/>
      <c r="B6" s="190"/>
      <c r="C6" s="193" t="s">
        <v>327</v>
      </c>
      <c r="D6" s="548">
        <v>2050</v>
      </c>
      <c r="E6" s="549"/>
      <c r="F6" s="191"/>
      <c r="G6" s="192"/>
      <c r="H6" s="188"/>
      <c r="I6" s="188"/>
    </row>
    <row r="7" spans="1:9" x14ac:dyDescent="0.25">
      <c r="A7" s="188"/>
      <c r="B7" s="190"/>
      <c r="C7" s="193" t="s">
        <v>328</v>
      </c>
      <c r="D7" s="535" t="s">
        <v>9</v>
      </c>
      <c r="E7" s="535"/>
      <c r="F7" s="191"/>
      <c r="G7" s="192"/>
      <c r="H7" s="188"/>
      <c r="I7" s="188"/>
    </row>
    <row r="8" spans="1:9" x14ac:dyDescent="0.25">
      <c r="A8" s="188"/>
      <c r="B8" s="190"/>
      <c r="C8" s="193" t="s">
        <v>158</v>
      </c>
      <c r="D8" s="535" t="s">
        <v>161</v>
      </c>
      <c r="E8" s="535"/>
      <c r="F8" s="191"/>
      <c r="G8" s="192"/>
      <c r="H8" s="188"/>
      <c r="I8" s="188"/>
    </row>
    <row r="9" spans="1:9" hidden="1" x14ac:dyDescent="0.25">
      <c r="A9" s="188"/>
      <c r="B9" s="190"/>
      <c r="C9" s="193" t="s">
        <v>154</v>
      </c>
      <c r="D9" s="535">
        <v>1</v>
      </c>
      <c r="E9" s="535"/>
      <c r="F9" s="191"/>
      <c r="G9" s="192"/>
      <c r="H9" s="188"/>
      <c r="I9" s="188"/>
    </row>
    <row r="10" spans="1:9" x14ac:dyDescent="0.25">
      <c r="A10" s="188"/>
      <c r="B10" s="190"/>
      <c r="C10" s="193" t="s">
        <v>329</v>
      </c>
      <c r="D10" s="534">
        <f>Forecast!I6</f>
        <v>3</v>
      </c>
      <c r="E10" s="534"/>
      <c r="F10" s="191" t="s">
        <v>194</v>
      </c>
      <c r="G10" s="192"/>
      <c r="H10" s="188"/>
      <c r="I10" s="188"/>
    </row>
    <row r="11" spans="1:9" x14ac:dyDescent="0.25">
      <c r="A11" s="188"/>
      <c r="B11" s="190"/>
      <c r="C11" s="209" t="s">
        <v>346</v>
      </c>
      <c r="D11" s="535" t="s">
        <v>200</v>
      </c>
      <c r="E11" s="535"/>
      <c r="F11" s="191" t="s">
        <v>195</v>
      </c>
      <c r="G11" s="192"/>
      <c r="H11" s="188"/>
      <c r="I11" s="188"/>
    </row>
    <row r="12" spans="1:9" x14ac:dyDescent="0.25">
      <c r="A12" s="188"/>
      <c r="B12" s="190"/>
      <c r="C12" s="191"/>
      <c r="D12" s="191"/>
      <c r="E12" s="191"/>
      <c r="F12" s="191"/>
      <c r="G12" s="192"/>
      <c r="H12" s="188"/>
      <c r="I12" s="188"/>
    </row>
    <row r="13" spans="1:9" x14ac:dyDescent="0.25">
      <c r="A13" s="188"/>
      <c r="B13" s="190"/>
      <c r="C13" s="191"/>
      <c r="D13" s="191"/>
      <c r="E13" s="191"/>
      <c r="F13" s="191"/>
      <c r="G13" s="192"/>
      <c r="H13" s="188"/>
      <c r="I13" s="188"/>
    </row>
    <row r="14" spans="1:9" x14ac:dyDescent="0.25">
      <c r="A14" s="188"/>
      <c r="B14" s="190"/>
      <c r="C14" s="191"/>
      <c r="D14" s="536" t="s">
        <v>155</v>
      </c>
      <c r="E14" s="536"/>
      <c r="F14" s="258" t="s">
        <v>201</v>
      </c>
      <c r="G14" s="192"/>
      <c r="H14" s="188"/>
      <c r="I14" s="188"/>
    </row>
    <row r="15" spans="1:9" x14ac:dyDescent="0.25">
      <c r="A15" s="188"/>
      <c r="B15" s="190"/>
      <c r="C15" s="196" t="s">
        <v>341</v>
      </c>
      <c r="D15" s="535" t="s">
        <v>96</v>
      </c>
      <c r="E15" s="535"/>
      <c r="F15" s="197">
        <v>680</v>
      </c>
      <c r="G15" s="198"/>
      <c r="H15" s="188"/>
      <c r="I15" s="188"/>
    </row>
    <row r="16" spans="1:9" x14ac:dyDescent="0.25">
      <c r="A16" s="188"/>
      <c r="B16" s="190"/>
      <c r="C16" s="177" t="s">
        <v>331</v>
      </c>
      <c r="D16" s="540">
        <v>0</v>
      </c>
      <c r="E16" s="541"/>
      <c r="F16" s="191" t="s">
        <v>253</v>
      </c>
      <c r="G16" s="192"/>
      <c r="H16" s="188"/>
      <c r="I16" s="188"/>
    </row>
    <row r="17" spans="1:9" x14ac:dyDescent="0.25">
      <c r="A17" s="188"/>
      <c r="B17" s="190"/>
      <c r="C17" s="191"/>
      <c r="D17" s="191"/>
      <c r="E17" s="191"/>
      <c r="F17" s="191"/>
      <c r="G17" s="192"/>
      <c r="H17" s="188"/>
      <c r="I17" s="188"/>
    </row>
    <row r="18" spans="1:9" x14ac:dyDescent="0.25">
      <c r="A18" s="188"/>
      <c r="B18" s="190"/>
      <c r="C18" s="191"/>
      <c r="D18" s="191"/>
      <c r="E18" s="191"/>
      <c r="F18" s="191"/>
      <c r="G18" s="192"/>
      <c r="H18" s="188"/>
      <c r="I18" s="188"/>
    </row>
    <row r="19" spans="1:9" x14ac:dyDescent="0.25">
      <c r="A19" s="188"/>
      <c r="B19" s="190"/>
      <c r="C19" s="191"/>
      <c r="D19" s="191"/>
      <c r="E19" s="191"/>
      <c r="F19" s="191"/>
      <c r="G19" s="192"/>
      <c r="H19" s="188"/>
      <c r="I19" s="188"/>
    </row>
    <row r="20" spans="1:9" x14ac:dyDescent="0.25">
      <c r="A20" s="188"/>
      <c r="B20" s="190"/>
      <c r="C20" s="191"/>
      <c r="D20" s="191"/>
      <c r="E20" s="191"/>
      <c r="F20" s="191"/>
      <c r="G20" s="192"/>
      <c r="H20" s="188"/>
      <c r="I20" s="188"/>
    </row>
    <row r="21" spans="1:9" x14ac:dyDescent="0.25">
      <c r="A21" s="188"/>
      <c r="B21" s="190"/>
      <c r="C21" s="191"/>
      <c r="D21" s="269" t="s">
        <v>332</v>
      </c>
      <c r="E21" s="270" t="s">
        <v>333</v>
      </c>
      <c r="F21" s="271" t="s">
        <v>334</v>
      </c>
      <c r="G21" s="192"/>
      <c r="H21" s="188"/>
      <c r="I21" s="188"/>
    </row>
    <row r="22" spans="1:9" x14ac:dyDescent="0.25">
      <c r="A22" s="188"/>
      <c r="B22" s="190"/>
      <c r="C22" s="199"/>
      <c r="D22" s="200">
        <f>D5</f>
        <v>2019</v>
      </c>
      <c r="E22" s="200">
        <f>D6</f>
        <v>2050</v>
      </c>
      <c r="F22" s="200">
        <f>D6</f>
        <v>2050</v>
      </c>
      <c r="G22" s="192"/>
      <c r="H22" s="188"/>
      <c r="I22" s="188"/>
    </row>
    <row r="23" spans="1:9" ht="15.75" thickBot="1" x14ac:dyDescent="0.3">
      <c r="A23" s="188"/>
      <c r="B23" s="190"/>
      <c r="C23" s="304" t="s">
        <v>335</v>
      </c>
      <c r="D23" s="201">
        <v>4</v>
      </c>
      <c r="E23" s="201">
        <f>D23*(1+$D$10/100)^($E$22-$D$22)</f>
        <v>10.000321381301397</v>
      </c>
      <c r="F23" s="201">
        <f>D23*(1+$D$10/100)^($E$22-$D$22)</f>
        <v>10.000321381301397</v>
      </c>
      <c r="G23" s="192"/>
      <c r="H23" s="188"/>
      <c r="I23" s="188"/>
    </row>
    <row r="24" spans="1:9" ht="15.75" thickBot="1" x14ac:dyDescent="0.3">
      <c r="A24" s="188"/>
      <c r="B24" s="190"/>
      <c r="C24" s="304" t="s">
        <v>336</v>
      </c>
      <c r="D24" s="202">
        <v>1.8719999999999999</v>
      </c>
      <c r="E24" s="201">
        <f>D24*(1+$D$10/100)^($E$22-$D$22)</f>
        <v>4.6801504064490533</v>
      </c>
      <c r="F24" s="201">
        <f>D24*(1+$D$10/100)^($E$22-$D$22)</f>
        <v>4.6801504064490533</v>
      </c>
      <c r="G24" s="192"/>
      <c r="H24" s="188"/>
      <c r="I24" s="188"/>
    </row>
    <row r="25" spans="1:9" ht="15.75" thickBot="1" x14ac:dyDescent="0.3">
      <c r="A25" s="188"/>
      <c r="B25" s="190"/>
      <c r="C25" s="305" t="s">
        <v>337</v>
      </c>
      <c r="D25" s="203">
        <v>1.2729600000000001E-3</v>
      </c>
      <c r="E25" s="203">
        <v>3.2779773446769164E-3</v>
      </c>
      <c r="F25" s="203">
        <v>3.2779773446769164E-3</v>
      </c>
      <c r="G25" s="192"/>
      <c r="H25" s="188"/>
      <c r="I25" s="188"/>
    </row>
    <row r="26" spans="1:9" ht="15.75" thickBot="1" x14ac:dyDescent="0.3">
      <c r="A26" s="188"/>
      <c r="B26" s="190"/>
      <c r="C26" s="537" t="s">
        <v>386</v>
      </c>
      <c r="D26" s="538"/>
      <c r="E26" s="539"/>
      <c r="F26" s="204">
        <f>IF(F25=0,0,(1-F25/E25)*100)</f>
        <v>0</v>
      </c>
      <c r="G26" s="192" t="s">
        <v>231</v>
      </c>
      <c r="H26" s="188"/>
      <c r="I26" s="188"/>
    </row>
    <row r="27" spans="1:9" x14ac:dyDescent="0.25">
      <c r="A27" s="188"/>
      <c r="B27" s="190"/>
      <c r="C27" s="191"/>
      <c r="D27" s="191"/>
      <c r="E27" s="191"/>
      <c r="F27" s="191"/>
      <c r="G27" s="192"/>
      <c r="H27" s="188"/>
      <c r="I27" s="188"/>
    </row>
    <row r="28" spans="1:9" ht="15.75" thickBot="1" x14ac:dyDescent="0.3">
      <c r="A28" s="188"/>
      <c r="B28" s="205"/>
      <c r="C28" s="206"/>
      <c r="D28" s="206"/>
      <c r="E28" s="206"/>
      <c r="F28" s="206"/>
      <c r="G28" s="207"/>
      <c r="H28" s="188"/>
      <c r="I28" s="188"/>
    </row>
    <row r="29" spans="1:9" ht="8.4499999999999993" customHeight="1" x14ac:dyDescent="0.25"/>
    <row r="30" spans="1:9" ht="6.95" customHeight="1" x14ac:dyDescent="0.25"/>
    <row r="31" spans="1:9" ht="40.5" customHeight="1" x14ac:dyDescent="0.25">
      <c r="B31" s="532" t="s">
        <v>338</v>
      </c>
      <c r="C31" s="532"/>
      <c r="D31" s="532"/>
      <c r="E31" s="532"/>
      <c r="F31" s="532"/>
      <c r="G31" s="532"/>
    </row>
    <row r="32" spans="1:9" ht="39.950000000000003" customHeight="1" x14ac:dyDescent="0.25">
      <c r="B32" s="532" t="s">
        <v>347</v>
      </c>
      <c r="C32" s="532"/>
      <c r="D32" s="532"/>
      <c r="E32" s="532"/>
      <c r="F32" s="532"/>
      <c r="G32" s="532"/>
    </row>
    <row r="33" spans="2:10" ht="41.1" customHeight="1" x14ac:dyDescent="0.25">
      <c r="B33" s="533" t="s">
        <v>348</v>
      </c>
      <c r="C33" s="533"/>
      <c r="D33" s="533"/>
      <c r="E33" s="533"/>
      <c r="F33" s="533"/>
      <c r="G33" s="533"/>
      <c r="H33" s="211"/>
      <c r="I33" s="211"/>
      <c r="J33" s="211"/>
    </row>
    <row r="34" spans="2:10" x14ac:dyDescent="0.25">
      <c r="B34" s="211"/>
      <c r="C34" s="211"/>
      <c r="D34" s="211"/>
      <c r="E34" s="211"/>
      <c r="F34" s="211"/>
      <c r="G34" s="211"/>
      <c r="H34" s="211"/>
      <c r="I34" s="211"/>
      <c r="J34" s="211"/>
    </row>
    <row r="35" spans="2:10" x14ac:dyDescent="0.25">
      <c r="B35" s="211"/>
      <c r="C35" s="211"/>
      <c r="D35" s="211"/>
      <c r="E35" s="211"/>
      <c r="F35" s="211"/>
      <c r="G35" s="211"/>
      <c r="H35" s="211"/>
      <c r="I35" s="211"/>
      <c r="J35" s="211"/>
    </row>
  </sheetData>
  <sheetProtection sheet="1" objects="1" scenarios="1" selectLockedCells="1"/>
  <mergeCells count="15">
    <mergeCell ref="D9:E9"/>
    <mergeCell ref="B2:G3"/>
    <mergeCell ref="D5:E5"/>
    <mergeCell ref="D6:E6"/>
    <mergeCell ref="D7:E7"/>
    <mergeCell ref="D8:E8"/>
    <mergeCell ref="B31:G31"/>
    <mergeCell ref="B32:G32"/>
    <mergeCell ref="B33:G33"/>
    <mergeCell ref="D10:E10"/>
    <mergeCell ref="D11:E11"/>
    <mergeCell ref="D14:E14"/>
    <mergeCell ref="D15:E15"/>
    <mergeCell ref="C26:E26"/>
    <mergeCell ref="D16:E16"/>
  </mergeCells>
  <conditionalFormatting sqref="F25">
    <cfRule type="cellIs" dxfId="13" priority="3" operator="greaterThan">
      <formula>0</formula>
    </cfRule>
    <cfRule type="cellIs" dxfId="12" priority="4" operator="equal">
      <formula>0</formula>
    </cfRule>
  </conditionalFormatting>
  <conditionalFormatting sqref="F26">
    <cfRule type="cellIs" dxfId="11" priority="1" operator="greaterThan">
      <formula>0</formula>
    </cfRule>
    <cfRule type="cellIs" dxfId="10" priority="2" operator="equal">
      <formula>0</formula>
    </cfRule>
  </conditionalFormatting>
  <dataValidations count="3">
    <dataValidation type="whole" operator="greaterThan" allowBlank="1" showInputMessage="1" showErrorMessage="1" sqref="D6:E6">
      <formula1>2021</formula1>
    </dataValidation>
    <dataValidation type="whole" operator="greaterThan" allowBlank="1" showInputMessage="1" showErrorMessage="1" sqref="D5:E5">
      <formula1>2017</formula1>
    </dataValidation>
    <dataValidation type="whole" operator="lessThan" allowBlank="1" showInputMessage="1" showErrorMessage="1" sqref="D16:E16">
      <formula1>100</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192514" r:id="rId4" name="Home">
          <controlPr autoLine="0" r:id="rId5">
            <anchor moveWithCells="1">
              <from>
                <xdr:col>7</xdr:col>
                <xdr:colOff>123825</xdr:colOff>
                <xdr:row>0</xdr:row>
                <xdr:rowOff>180975</xdr:rowOff>
              </from>
              <to>
                <xdr:col>8</xdr:col>
                <xdr:colOff>276225</xdr:colOff>
                <xdr:row>5</xdr:row>
                <xdr:rowOff>133350</xdr:rowOff>
              </to>
            </anchor>
          </controlPr>
        </control>
      </mc:Choice>
      <mc:Fallback>
        <control shapeId="192514" r:id="rId4" name="Home"/>
      </mc:Fallback>
    </mc:AlternateContent>
    <mc:AlternateContent xmlns:mc="http://schemas.openxmlformats.org/markup-compatibility/2006">
      <mc:Choice Requires="x14">
        <control shapeId="192515" r:id="rId6" name="Back">
          <controlPr autoLine="0" r:id="rId7">
            <anchor moveWithCells="1">
              <from>
                <xdr:col>7</xdr:col>
                <xdr:colOff>123825</xdr:colOff>
                <xdr:row>6</xdr:row>
                <xdr:rowOff>19050</xdr:rowOff>
              </from>
              <to>
                <xdr:col>8</xdr:col>
                <xdr:colOff>276225</xdr:colOff>
                <xdr:row>11</xdr:row>
                <xdr:rowOff>171450</xdr:rowOff>
              </to>
            </anchor>
          </controlPr>
        </control>
      </mc:Choice>
      <mc:Fallback>
        <control shapeId="192515" r:id="rId6" name="Back"/>
      </mc:Fallback>
    </mc:AlternateContent>
    <mc:AlternateContent xmlns:mc="http://schemas.openxmlformats.org/markup-compatibility/2006">
      <mc:Choice Requires="x14">
        <control shapeId="192513" r:id="rId8" name="Button 1">
          <controlPr defaultSize="0" print="0" autoFill="0" autoPict="0" macro="[0]!offHoursAssessmentImpact">
            <anchor moveWithCells="1">
              <from>
                <xdr:col>3</xdr:col>
                <xdr:colOff>171450</xdr:colOff>
                <xdr:row>17</xdr:row>
                <xdr:rowOff>19050</xdr:rowOff>
              </from>
              <to>
                <xdr:col>4</xdr:col>
                <xdr:colOff>514350</xdr:colOff>
                <xdr:row>18</xdr:row>
                <xdr:rowOff>57150</xdr:rowOff>
              </to>
            </anchor>
          </controlPr>
        </control>
      </mc:Choice>
    </mc:AlternateContent>
  </controls>
  <extLst>
    <ext xmlns:x14="http://schemas.microsoft.com/office/spreadsheetml/2009/9/main" uri="{CCE6A557-97BC-4b89-ADB6-D9C93CAAB3DF}">
      <x14:dataValidations xmlns:xm="http://schemas.microsoft.com/office/excel/2006/main" count="4">
        <x14:dataValidation type="list" allowBlank="1" showInputMessage="1" showErrorMessage="1">
          <x14:formula1>
            <xm:f>'Road Parameters'!$B$20:$B$26</xm:f>
          </x14:formula1>
          <xm:sqref>D15:E15</xm:sqref>
        </x14:dataValidation>
        <x14:dataValidation type="list" allowBlank="1" showInputMessage="1" showErrorMessage="1">
          <x14:formula1>
            <xm:f>'Road Parameters'!$D$2:$D$12</xm:f>
          </x14:formula1>
          <xm:sqref>D7:E7</xm:sqref>
        </x14:dataValidation>
        <x14:dataValidation type="list" allowBlank="1" showInputMessage="1" showErrorMessage="1">
          <x14:formula1>
            <xm:f>'Common parameters'!$D$2:$D$3</xm:f>
          </x14:formula1>
          <xm:sqref>D8:E8</xm:sqref>
        </x14:dataValidation>
        <x14:dataValidation type="list" allowBlank="1" showInputMessage="1" showErrorMessage="1">
          <x14:formula1>
            <xm:f>'Common parameters'!$F$2:$F$4</xm:f>
          </x14:formula1>
          <xm:sqref>D11:E12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2:N32"/>
  <sheetViews>
    <sheetView workbookViewId="0">
      <selection activeCell="A18" sqref="A18"/>
    </sheetView>
  </sheetViews>
  <sheetFormatPr defaultColWidth="10.85546875" defaultRowHeight="15" x14ac:dyDescent="0.25"/>
  <cols>
    <col min="1" max="1" width="25.85546875" bestFit="1" customWidth="1"/>
  </cols>
  <sheetData>
    <row r="2" spans="1:14" ht="18" x14ac:dyDescent="0.35">
      <c r="B2" s="550" t="s">
        <v>55</v>
      </c>
      <c r="C2" s="551"/>
      <c r="D2" s="552"/>
      <c r="E2" s="550" t="s">
        <v>56</v>
      </c>
      <c r="F2" s="551"/>
      <c r="G2" s="552"/>
      <c r="H2" s="553" t="s">
        <v>57</v>
      </c>
      <c r="I2" s="550" t="s">
        <v>58</v>
      </c>
      <c r="J2" s="551"/>
      <c r="K2" s="552"/>
      <c r="L2" s="550" t="s">
        <v>59</v>
      </c>
      <c r="M2" s="551"/>
      <c r="N2" s="552"/>
    </row>
    <row r="3" spans="1:14" ht="18" x14ac:dyDescent="0.35">
      <c r="B3" s="39" t="s">
        <v>60</v>
      </c>
      <c r="C3" s="39" t="s">
        <v>61</v>
      </c>
      <c r="D3" s="39" t="s">
        <v>62</v>
      </c>
      <c r="E3" s="39" t="s">
        <v>63</v>
      </c>
      <c r="F3" s="39" t="s">
        <v>64</v>
      </c>
      <c r="G3" s="39" t="s">
        <v>65</v>
      </c>
      <c r="H3" s="554"/>
      <c r="I3" s="39" t="s">
        <v>60</v>
      </c>
      <c r="J3" s="39" t="s">
        <v>61</v>
      </c>
      <c r="K3" s="39" t="s">
        <v>62</v>
      </c>
      <c r="L3" s="39" t="s">
        <v>63</v>
      </c>
      <c r="M3" s="39" t="s">
        <v>64</v>
      </c>
      <c r="N3" s="39" t="s">
        <v>65</v>
      </c>
    </row>
    <row r="4" spans="1:14" x14ac:dyDescent="0.25">
      <c r="A4" s="149" t="s">
        <v>238</v>
      </c>
      <c r="B4" s="40">
        <f t="shared" ref="B4:B9" si="0">D4-C4</f>
        <v>0.26780400000000038</v>
      </c>
      <c r="C4" s="41">
        <v>3.1139999999999999</v>
      </c>
      <c r="D4" s="41">
        <f>1.086*C4</f>
        <v>3.3818040000000003</v>
      </c>
      <c r="E4" s="42">
        <f t="shared" ref="E4:E10" si="1">G4-F4</f>
        <v>0.26000000000000023</v>
      </c>
      <c r="F4" s="42">
        <v>3.15</v>
      </c>
      <c r="G4" s="43">
        <v>3.41</v>
      </c>
      <c r="H4" s="44">
        <v>0.97</v>
      </c>
      <c r="I4" s="45">
        <f t="shared" ref="I4:N9" si="2">B4*$H4</f>
        <v>0.25976988000000034</v>
      </c>
      <c r="J4" s="46">
        <f t="shared" si="2"/>
        <v>3.0205799999999998</v>
      </c>
      <c r="K4" s="46">
        <f t="shared" si="2"/>
        <v>3.2803498800000002</v>
      </c>
      <c r="L4" s="42">
        <f t="shared" si="2"/>
        <v>0.2522000000000002</v>
      </c>
      <c r="M4" s="42">
        <f t="shared" si="2"/>
        <v>3.0554999999999999</v>
      </c>
      <c r="N4" s="47">
        <f t="shared" si="2"/>
        <v>3.3077000000000001</v>
      </c>
    </row>
    <row r="5" spans="1:14" x14ac:dyDescent="0.25">
      <c r="A5" s="149" t="s">
        <v>251</v>
      </c>
      <c r="B5" s="48">
        <f t="shared" si="0"/>
        <v>0.67967200000000005</v>
      </c>
      <c r="C5" s="49">
        <v>3.206</v>
      </c>
      <c r="D5" s="49">
        <f>1.212*C5</f>
        <v>3.885672</v>
      </c>
      <c r="E5" s="50">
        <f t="shared" si="1"/>
        <v>0.6864687199999997</v>
      </c>
      <c r="F5" s="50">
        <f>1.01*C5</f>
        <v>3.2380599999999999</v>
      </c>
      <c r="G5" s="51">
        <v>3.9245287199999996</v>
      </c>
      <c r="H5" s="52">
        <v>0.9</v>
      </c>
      <c r="I5" s="53">
        <f t="shared" si="2"/>
        <v>0.61170480000000005</v>
      </c>
      <c r="J5" s="54">
        <f t="shared" si="2"/>
        <v>2.8854000000000002</v>
      </c>
      <c r="K5" s="54">
        <f t="shared" si="2"/>
        <v>3.4971048000000002</v>
      </c>
      <c r="L5" s="50">
        <f t="shared" si="2"/>
        <v>0.61782184799999973</v>
      </c>
      <c r="M5" s="50">
        <f t="shared" si="2"/>
        <v>2.9142540000000001</v>
      </c>
      <c r="N5" s="51">
        <f t="shared" si="2"/>
        <v>3.5320758479999999</v>
      </c>
    </row>
    <row r="6" spans="1:14" x14ac:dyDescent="0.25">
      <c r="A6" s="149" t="s">
        <v>212</v>
      </c>
      <c r="B6" s="55">
        <f t="shared" si="0"/>
        <v>0.62999999999999989</v>
      </c>
      <c r="C6" s="56">
        <v>3.15</v>
      </c>
      <c r="D6" s="57">
        <f>1.2*C6</f>
        <v>3.78</v>
      </c>
      <c r="E6" s="50">
        <f t="shared" si="1"/>
        <v>0.6785000000000001</v>
      </c>
      <c r="F6" s="50">
        <f>1.01*C6</f>
        <v>3.1814999999999998</v>
      </c>
      <c r="G6" s="51">
        <v>3.86</v>
      </c>
      <c r="H6" s="52">
        <v>0.8</v>
      </c>
      <c r="I6" s="53">
        <f t="shared" si="2"/>
        <v>0.50399999999999989</v>
      </c>
      <c r="J6" s="54">
        <f t="shared" si="2"/>
        <v>2.52</v>
      </c>
      <c r="K6" s="54">
        <v>2.82</v>
      </c>
      <c r="L6" s="50">
        <f t="shared" si="2"/>
        <v>0.54280000000000006</v>
      </c>
      <c r="M6" s="50">
        <f t="shared" si="2"/>
        <v>2.5451999999999999</v>
      </c>
      <c r="N6" s="51">
        <v>2.88</v>
      </c>
    </row>
    <row r="7" spans="1:14" x14ac:dyDescent="0.25">
      <c r="A7" s="149" t="s">
        <v>239</v>
      </c>
      <c r="B7" s="55">
        <f t="shared" si="0"/>
        <v>0.59372549019607845</v>
      </c>
      <c r="C7" s="57">
        <f>F7/1.02</f>
        <v>3.1862745098039214</v>
      </c>
      <c r="D7" s="57">
        <v>3.78</v>
      </c>
      <c r="E7" s="50">
        <f t="shared" si="1"/>
        <v>0.62999999999999989</v>
      </c>
      <c r="F7" s="50">
        <v>3.25</v>
      </c>
      <c r="G7" s="51">
        <v>3.88</v>
      </c>
      <c r="H7" s="52">
        <v>0.745</v>
      </c>
      <c r="I7" s="55">
        <f t="shared" si="2"/>
        <v>0.44232549019607842</v>
      </c>
      <c r="J7" s="57">
        <f t="shared" si="2"/>
        <v>2.3737745098039214</v>
      </c>
      <c r="K7" s="57">
        <v>3.02</v>
      </c>
      <c r="L7" s="50">
        <f t="shared" si="2"/>
        <v>0.46934999999999993</v>
      </c>
      <c r="M7" s="50">
        <f t="shared" si="2"/>
        <v>2.4212500000000001</v>
      </c>
      <c r="N7" s="51">
        <v>3.1</v>
      </c>
    </row>
    <row r="8" spans="1:14" x14ac:dyDescent="0.25">
      <c r="A8" s="149" t="s">
        <v>96</v>
      </c>
      <c r="B8" s="55">
        <f t="shared" si="0"/>
        <v>0.68316831683168289</v>
      </c>
      <c r="C8" s="57">
        <f>F8/1.01</f>
        <v>3.1782178217821784</v>
      </c>
      <c r="D8" s="57">
        <f>G8/1.01</f>
        <v>3.8613861386138613</v>
      </c>
      <c r="E8" s="50">
        <f t="shared" si="1"/>
        <v>0.69</v>
      </c>
      <c r="F8" s="50">
        <v>3.21</v>
      </c>
      <c r="G8" s="51">
        <v>3.9</v>
      </c>
      <c r="H8" s="52">
        <v>0.83199999999999996</v>
      </c>
      <c r="I8" s="55">
        <f t="shared" si="2"/>
        <v>0.56839603960396012</v>
      </c>
      <c r="J8" s="57">
        <f t="shared" si="2"/>
        <v>2.6442772277227724</v>
      </c>
      <c r="K8" s="57">
        <f t="shared" si="2"/>
        <v>3.2126732673267324</v>
      </c>
      <c r="L8" s="50">
        <f t="shared" si="2"/>
        <v>0.57407999999999992</v>
      </c>
      <c r="M8" s="50">
        <f t="shared" si="2"/>
        <v>2.6707199999999998</v>
      </c>
      <c r="N8" s="51">
        <f t="shared" si="2"/>
        <v>3.2447999999999997</v>
      </c>
    </row>
    <row r="9" spans="1:14" x14ac:dyDescent="0.25">
      <c r="A9" s="149" t="s">
        <v>97</v>
      </c>
      <c r="B9" s="55">
        <f t="shared" si="0"/>
        <v>0.35643564356435631</v>
      </c>
      <c r="C9" s="57">
        <f>F9/1.01</f>
        <v>3.0693069306930694</v>
      </c>
      <c r="D9" s="57">
        <f>G9/1.01</f>
        <v>3.4257425742574257</v>
      </c>
      <c r="E9" s="50">
        <f t="shared" si="1"/>
        <v>0.35999999999999988</v>
      </c>
      <c r="F9" s="50">
        <v>3.1</v>
      </c>
      <c r="G9" s="51">
        <v>3.46</v>
      </c>
      <c r="H9" s="52">
        <v>0.55000000000000004</v>
      </c>
      <c r="I9" s="55">
        <f t="shared" si="2"/>
        <v>0.19603960396039599</v>
      </c>
      <c r="J9" s="57">
        <f t="shared" si="2"/>
        <v>1.6881188118811883</v>
      </c>
      <c r="K9" s="57">
        <f t="shared" si="2"/>
        <v>1.8841584158415843</v>
      </c>
      <c r="L9" s="50">
        <f t="shared" si="2"/>
        <v>0.19799999999999995</v>
      </c>
      <c r="M9" s="50">
        <v>1.7</v>
      </c>
      <c r="N9" s="51">
        <f t="shared" si="2"/>
        <v>1.903</v>
      </c>
    </row>
    <row r="10" spans="1:14" x14ac:dyDescent="0.25">
      <c r="A10" s="149" t="s">
        <v>118</v>
      </c>
      <c r="B10" s="58"/>
      <c r="C10" s="59"/>
      <c r="D10" s="59"/>
      <c r="E10" s="50">
        <f t="shared" si="1"/>
        <v>0.38999999999999968</v>
      </c>
      <c r="F10" s="50">
        <v>2.68</v>
      </c>
      <c r="G10" s="51">
        <v>3.07</v>
      </c>
      <c r="H10" s="60">
        <v>0</v>
      </c>
      <c r="I10" s="60">
        <v>0</v>
      </c>
      <c r="J10" s="60">
        <v>0</v>
      </c>
      <c r="K10" s="60">
        <v>0</v>
      </c>
      <c r="L10" s="60">
        <v>0</v>
      </c>
      <c r="M10" s="60">
        <v>0</v>
      </c>
      <c r="N10" s="60">
        <v>0</v>
      </c>
    </row>
    <row r="11" spans="1:14" x14ac:dyDescent="0.25">
      <c r="A11" s="149" t="s">
        <v>98</v>
      </c>
      <c r="B11" s="58"/>
      <c r="C11" s="59"/>
      <c r="D11" s="59"/>
      <c r="E11" s="61">
        <v>0.94</v>
      </c>
      <c r="F11" s="50">
        <v>2.68</v>
      </c>
      <c r="G11" s="62">
        <f>E11+F11</f>
        <v>3.62</v>
      </c>
      <c r="H11" s="60">
        <v>0</v>
      </c>
      <c r="I11" s="60">
        <v>0</v>
      </c>
      <c r="J11" s="60">
        <v>0</v>
      </c>
      <c r="K11" s="60">
        <v>0</v>
      </c>
      <c r="L11" s="60">
        <v>0</v>
      </c>
      <c r="M11" s="60">
        <v>0</v>
      </c>
      <c r="N11" s="60">
        <v>0</v>
      </c>
    </row>
    <row r="12" spans="1:14" x14ac:dyDescent="0.25">
      <c r="A12" s="149" t="s">
        <v>213</v>
      </c>
      <c r="B12" s="58"/>
      <c r="C12" s="59"/>
      <c r="D12" s="59"/>
      <c r="E12" s="63">
        <v>0.49</v>
      </c>
      <c r="F12" s="50">
        <v>0</v>
      </c>
      <c r="G12" s="64">
        <f>E12+F12</f>
        <v>0.49</v>
      </c>
      <c r="H12" s="60">
        <v>0</v>
      </c>
      <c r="I12" s="60">
        <v>0</v>
      </c>
      <c r="J12" s="60">
        <v>0</v>
      </c>
      <c r="K12" s="60">
        <v>0</v>
      </c>
      <c r="L12" s="60">
        <v>0</v>
      </c>
      <c r="M12" s="60">
        <v>0</v>
      </c>
      <c r="N12" s="60">
        <v>0</v>
      </c>
    </row>
    <row r="13" spans="1:14" x14ac:dyDescent="0.25">
      <c r="A13" s="149" t="s">
        <v>214</v>
      </c>
      <c r="B13" s="65"/>
      <c r="C13" s="66"/>
      <c r="D13" s="66"/>
      <c r="E13" s="67">
        <f>0.55+0.49</f>
        <v>1.04</v>
      </c>
      <c r="F13" s="68">
        <v>0</v>
      </c>
      <c r="G13" s="69">
        <f>E13+F13</f>
        <v>1.04</v>
      </c>
      <c r="H13" s="60">
        <v>0</v>
      </c>
      <c r="I13" s="60">
        <v>0</v>
      </c>
      <c r="J13" s="60">
        <v>0</v>
      </c>
      <c r="K13" s="60">
        <v>0</v>
      </c>
      <c r="L13" s="60">
        <v>0</v>
      </c>
      <c r="M13" s="60">
        <v>0</v>
      </c>
      <c r="N13" s="60">
        <v>0</v>
      </c>
    </row>
    <row r="14" spans="1:14" x14ac:dyDescent="0.25">
      <c r="A14" s="149" t="s">
        <v>240</v>
      </c>
      <c r="B14" s="151"/>
      <c r="C14" s="152"/>
      <c r="D14" s="152"/>
      <c r="E14" s="152"/>
      <c r="F14" s="152"/>
      <c r="G14" s="153"/>
      <c r="H14" s="154"/>
      <c r="I14" s="160">
        <f>I4/$D$21</f>
        <v>6.8722190476190576E-2</v>
      </c>
      <c r="J14" s="160">
        <f t="shared" ref="I14:J16" si="3">J4/$D$21</f>
        <v>0.79909523809523808</v>
      </c>
      <c r="K14" s="160">
        <f t="shared" ref="K14:N16" si="4">K4/$D$21</f>
        <v>0.86781742857142863</v>
      </c>
      <c r="L14" s="160">
        <f t="shared" si="4"/>
        <v>6.6719576719576776E-2</v>
      </c>
      <c r="M14" s="160">
        <f t="shared" si="4"/>
        <v>0.80833333333333335</v>
      </c>
      <c r="N14" s="160">
        <f t="shared" si="4"/>
        <v>0.87505291005291008</v>
      </c>
    </row>
    <row r="15" spans="1:14" x14ac:dyDescent="0.25">
      <c r="A15" s="149" t="s">
        <v>265</v>
      </c>
      <c r="B15" s="155"/>
      <c r="C15" s="156"/>
      <c r="D15" s="156"/>
      <c r="E15" s="156"/>
      <c r="F15" s="156"/>
      <c r="G15" s="157"/>
      <c r="H15" s="158"/>
      <c r="I15" s="160">
        <f t="shared" si="3"/>
        <v>0.16182666666666667</v>
      </c>
      <c r="J15" s="160">
        <f t="shared" si="3"/>
        <v>0.76333333333333342</v>
      </c>
      <c r="K15" s="160">
        <f t="shared" si="4"/>
        <v>0.92516000000000009</v>
      </c>
      <c r="L15" s="160">
        <f t="shared" si="4"/>
        <v>0.16344493333333326</v>
      </c>
      <c r="M15" s="160">
        <f t="shared" si="4"/>
        <v>0.77096666666666669</v>
      </c>
      <c r="N15" s="160">
        <f t="shared" si="4"/>
        <v>0.93441160000000001</v>
      </c>
    </row>
    <row r="16" spans="1:14" x14ac:dyDescent="0.25">
      <c r="A16" s="149" t="s">
        <v>241</v>
      </c>
      <c r="B16" s="155"/>
      <c r="C16" s="159"/>
      <c r="D16" s="156"/>
      <c r="E16" s="156"/>
      <c r="F16" s="156"/>
      <c r="G16" s="157"/>
      <c r="H16" s="158"/>
      <c r="I16" s="160">
        <f t="shared" si="3"/>
        <v>0.1333333333333333</v>
      </c>
      <c r="J16" s="160">
        <f t="shared" si="3"/>
        <v>0.66666666666666674</v>
      </c>
      <c r="K16" s="160">
        <f t="shared" si="4"/>
        <v>0.74603174603174605</v>
      </c>
      <c r="L16" s="160">
        <f t="shared" si="4"/>
        <v>0.14359788359788361</v>
      </c>
      <c r="M16" s="160">
        <f t="shared" si="4"/>
        <v>0.67333333333333334</v>
      </c>
      <c r="N16" s="160">
        <f t="shared" si="4"/>
        <v>0.76190476190476186</v>
      </c>
    </row>
    <row r="17" spans="1:14" x14ac:dyDescent="0.25">
      <c r="A17" s="149" t="s">
        <v>242</v>
      </c>
      <c r="B17" s="155"/>
      <c r="C17" s="156"/>
      <c r="D17" s="156"/>
      <c r="E17" s="156"/>
      <c r="F17" s="156"/>
      <c r="G17" s="157"/>
      <c r="H17" s="158"/>
      <c r="I17" s="161">
        <f>I8/$D$21</f>
        <v>0.15036932264655031</v>
      </c>
      <c r="J17" s="161">
        <f t="shared" ref="J17:N18" si="5">J8/$D$21</f>
        <v>0.69954424013829963</v>
      </c>
      <c r="K17" s="161">
        <f t="shared" si="5"/>
        <v>0.84991356278484986</v>
      </c>
      <c r="L17" s="161">
        <f t="shared" si="5"/>
        <v>0.15187301587301585</v>
      </c>
      <c r="M17" s="161">
        <f t="shared" si="5"/>
        <v>0.70653968253968247</v>
      </c>
      <c r="N17" s="161">
        <f t="shared" si="5"/>
        <v>0.85841269841269841</v>
      </c>
    </row>
    <row r="18" spans="1:14" x14ac:dyDescent="0.25">
      <c r="A18" s="149" t="s">
        <v>243</v>
      </c>
      <c r="B18" s="155"/>
      <c r="C18" s="156"/>
      <c r="D18" s="156"/>
      <c r="E18" s="156"/>
      <c r="F18" s="156"/>
      <c r="G18" s="157"/>
      <c r="H18" s="158"/>
      <c r="I18" s="161">
        <f>I9/$D$21</f>
        <v>5.1862329090051854E-2</v>
      </c>
      <c r="J18" s="161">
        <f t="shared" si="5"/>
        <v>0.44659227827544667</v>
      </c>
      <c r="K18" s="161">
        <f t="shared" si="5"/>
        <v>0.49845460736549851</v>
      </c>
      <c r="L18" s="161">
        <f t="shared" si="5"/>
        <v>5.2380952380952368E-2</v>
      </c>
      <c r="M18" s="161">
        <f t="shared" si="5"/>
        <v>0.44973544973544977</v>
      </c>
      <c r="N18" s="161">
        <f t="shared" si="5"/>
        <v>0.50343915343915346</v>
      </c>
    </row>
    <row r="20" spans="1:14" x14ac:dyDescent="0.25">
      <c r="C20" t="s">
        <v>135</v>
      </c>
      <c r="D20" t="s">
        <v>136</v>
      </c>
    </row>
    <row r="21" spans="1:14" x14ac:dyDescent="0.25">
      <c r="B21" t="s">
        <v>134</v>
      </c>
      <c r="C21">
        <v>1</v>
      </c>
      <c r="D21">
        <v>3.78</v>
      </c>
    </row>
    <row r="26" spans="1:14" ht="14.25" customHeight="1" x14ac:dyDescent="0.25">
      <c r="C26" s="70"/>
      <c r="D26" t="s">
        <v>66</v>
      </c>
    </row>
    <row r="27" spans="1:14" ht="18" x14ac:dyDescent="0.35">
      <c r="C27" s="71"/>
      <c r="D27" t="s">
        <v>67</v>
      </c>
    </row>
    <row r="28" spans="1:14" x14ac:dyDescent="0.25">
      <c r="C28" s="72"/>
      <c r="D28" t="s">
        <v>68</v>
      </c>
    </row>
    <row r="29" spans="1:14" x14ac:dyDescent="0.25">
      <c r="C29" s="73"/>
      <c r="D29" t="s">
        <v>69</v>
      </c>
    </row>
    <row r="30" spans="1:14" x14ac:dyDescent="0.25">
      <c r="C30" s="74"/>
      <c r="D30" t="s">
        <v>70</v>
      </c>
    </row>
    <row r="31" spans="1:14" x14ac:dyDescent="0.25">
      <c r="C31" s="75"/>
      <c r="D31" t="s">
        <v>71</v>
      </c>
    </row>
    <row r="32" spans="1:14" x14ac:dyDescent="0.25">
      <c r="C32" s="162"/>
      <c r="D32" t="s">
        <v>137</v>
      </c>
    </row>
  </sheetData>
  <mergeCells count="5">
    <mergeCell ref="B2:D2"/>
    <mergeCell ref="E2:G2"/>
    <mergeCell ref="H2:H3"/>
    <mergeCell ref="I2:K2"/>
    <mergeCell ref="L2:N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008D8B"/>
  </sheetPr>
  <dimension ref="A1:S28"/>
  <sheetViews>
    <sheetView topLeftCell="A12" zoomScaleNormal="100" workbookViewId="0">
      <selection activeCell="I6" sqref="I6"/>
    </sheetView>
  </sheetViews>
  <sheetFormatPr defaultColWidth="11.42578125" defaultRowHeight="15" x14ac:dyDescent="0.25"/>
  <cols>
    <col min="1" max="1" width="3.28515625" style="166" customWidth="1"/>
    <col min="2" max="2" width="5.7109375" style="166" customWidth="1"/>
    <col min="3" max="3" width="6.140625" style="166" customWidth="1"/>
    <col min="4" max="5" width="11.42578125" style="166"/>
    <col min="6" max="6" width="5.7109375" style="166" customWidth="1"/>
    <col min="7" max="9" width="11.42578125" style="166"/>
    <col min="10" max="10" width="11.140625" style="166" customWidth="1"/>
    <col min="11" max="11" width="15.42578125" style="166" customWidth="1"/>
    <col min="12" max="12" width="5.7109375" style="166" customWidth="1"/>
    <col min="13" max="13" width="1.85546875" style="166" customWidth="1"/>
    <col min="14" max="17" width="11.42578125" style="166"/>
    <col min="18" max="18" width="8.5703125" style="166" customWidth="1"/>
    <col min="19" max="19" width="0.140625" style="166" hidden="1" customWidth="1"/>
    <col min="20" max="16384" width="11.42578125" style="166"/>
  </cols>
  <sheetData>
    <row r="1" spans="1:13" ht="15.75" customHeight="1" thickBot="1" x14ac:dyDescent="0.3"/>
    <row r="2" spans="1:13" ht="15.75" customHeight="1" x14ac:dyDescent="0.25">
      <c r="A2" s="167"/>
      <c r="B2" s="566" t="s">
        <v>140</v>
      </c>
      <c r="C2" s="567"/>
      <c r="D2" s="567"/>
      <c r="E2" s="567"/>
      <c r="F2" s="567"/>
      <c r="G2" s="567"/>
      <c r="H2" s="567"/>
      <c r="I2" s="567"/>
      <c r="J2" s="567"/>
      <c r="K2" s="567"/>
      <c r="L2" s="568"/>
      <c r="M2" s="167"/>
    </row>
    <row r="3" spans="1:13" ht="15" customHeight="1" x14ac:dyDescent="0.25">
      <c r="A3" s="167"/>
      <c r="B3" s="569"/>
      <c r="C3" s="562"/>
      <c r="D3" s="562"/>
      <c r="E3" s="562"/>
      <c r="F3" s="562"/>
      <c r="G3" s="562"/>
      <c r="H3" s="562"/>
      <c r="I3" s="562"/>
      <c r="J3" s="562"/>
      <c r="K3" s="562"/>
      <c r="L3" s="570"/>
      <c r="M3" s="167"/>
    </row>
    <row r="4" spans="1:13" ht="15" customHeight="1" x14ac:dyDescent="0.25">
      <c r="A4" s="167"/>
      <c r="B4" s="171"/>
      <c r="C4" s="130"/>
      <c r="D4" s="130"/>
      <c r="E4" s="130"/>
      <c r="F4" s="130"/>
      <c r="G4" s="130"/>
      <c r="H4" s="130"/>
      <c r="I4" s="130"/>
      <c r="J4" s="130"/>
      <c r="K4" s="130"/>
      <c r="L4" s="169"/>
      <c r="M4" s="167"/>
    </row>
    <row r="5" spans="1:13" ht="15.75" customHeight="1" thickBot="1" x14ac:dyDescent="0.3">
      <c r="B5" s="171"/>
      <c r="C5" s="130"/>
      <c r="D5" s="130"/>
      <c r="E5" s="130"/>
      <c r="F5" s="130"/>
      <c r="G5" s="130"/>
      <c r="H5" s="130"/>
      <c r="I5" s="130"/>
      <c r="J5" s="130"/>
      <c r="K5" s="130"/>
      <c r="L5" s="169"/>
    </row>
    <row r="6" spans="1:13" ht="15.75" thickBot="1" x14ac:dyDescent="0.3">
      <c r="B6" s="171"/>
      <c r="C6" s="571" t="s">
        <v>313</v>
      </c>
      <c r="D6" s="572"/>
      <c r="E6" s="256">
        <f>'City Profile'!F18</f>
        <v>2019</v>
      </c>
      <c r="F6" s="130"/>
      <c r="G6" s="571" t="s">
        <v>314</v>
      </c>
      <c r="H6" s="572"/>
      <c r="I6" s="165">
        <v>3</v>
      </c>
      <c r="J6" s="130" t="s">
        <v>194</v>
      </c>
      <c r="K6" s="130"/>
      <c r="L6" s="169"/>
    </row>
    <row r="7" spans="1:13" x14ac:dyDescent="0.25">
      <c r="B7" s="171"/>
      <c r="C7" s="130"/>
      <c r="D7" s="130"/>
      <c r="E7" s="130"/>
      <c r="F7" s="130"/>
      <c r="G7" s="130"/>
      <c r="H7" s="130"/>
      <c r="I7" s="130"/>
      <c r="J7" s="130"/>
      <c r="K7" s="130"/>
      <c r="L7" s="169"/>
    </row>
    <row r="8" spans="1:13" x14ac:dyDescent="0.25">
      <c r="B8" s="171"/>
      <c r="C8" s="130"/>
      <c r="D8" s="130"/>
      <c r="E8" s="130"/>
      <c r="F8" s="130"/>
      <c r="G8" s="130"/>
      <c r="H8" s="130"/>
      <c r="I8" s="130"/>
      <c r="J8" s="130"/>
      <c r="K8" s="130"/>
      <c r="L8" s="169"/>
    </row>
    <row r="9" spans="1:13" x14ac:dyDescent="0.25">
      <c r="B9" s="171"/>
      <c r="C9" s="130"/>
      <c r="D9" s="130"/>
      <c r="E9" s="130"/>
      <c r="F9" s="130"/>
      <c r="G9" s="163" t="s">
        <v>138</v>
      </c>
      <c r="H9" s="578" t="s">
        <v>139</v>
      </c>
      <c r="I9" s="579"/>
      <c r="J9" s="579"/>
      <c r="K9" s="130"/>
      <c r="L9" s="169"/>
    </row>
    <row r="10" spans="1:13" x14ac:dyDescent="0.25">
      <c r="B10" s="171"/>
      <c r="C10" s="130"/>
      <c r="D10" s="576" t="s">
        <v>349</v>
      </c>
      <c r="E10" s="576"/>
      <c r="F10" s="577"/>
      <c r="G10" s="163">
        <f>E6</f>
        <v>2019</v>
      </c>
      <c r="H10" s="163">
        <v>2025</v>
      </c>
      <c r="I10" s="163">
        <v>2030</v>
      </c>
      <c r="J10" s="163">
        <v>2050</v>
      </c>
      <c r="K10" s="130"/>
      <c r="L10" s="169"/>
    </row>
    <row r="11" spans="1:13" x14ac:dyDescent="0.25">
      <c r="B11" s="171"/>
      <c r="C11" s="130"/>
      <c r="D11" s="576"/>
      <c r="E11" s="576"/>
      <c r="F11" s="577"/>
      <c r="G11" s="164">
        <v>0</v>
      </c>
      <c r="H11" s="164">
        <f>$G$11*(1+$I$6/100)^($H$10-$G$10)</f>
        <v>0</v>
      </c>
      <c r="I11" s="164">
        <f>$G$11*(1+$I$6/100)^($I$10-$G$10)</f>
        <v>0</v>
      </c>
      <c r="J11" s="164">
        <f>$G$11*(1+$I$6/100)^($J$10-$G$10)</f>
        <v>0</v>
      </c>
      <c r="K11" s="130"/>
      <c r="L11" s="169"/>
    </row>
    <row r="12" spans="1:13" ht="15.75" thickBot="1" x14ac:dyDescent="0.3">
      <c r="B12" s="172"/>
      <c r="C12" s="173"/>
      <c r="D12" s="173"/>
      <c r="E12" s="173"/>
      <c r="F12" s="173"/>
      <c r="G12" s="173"/>
      <c r="H12" s="173"/>
      <c r="I12" s="173"/>
      <c r="J12" s="173"/>
      <c r="K12" s="173"/>
      <c r="L12" s="174"/>
    </row>
    <row r="14" spans="1:13" ht="15.75" thickBot="1" x14ac:dyDescent="0.3"/>
    <row r="15" spans="1:13" ht="15" customHeight="1" x14ac:dyDescent="0.25">
      <c r="B15" s="558" t="s">
        <v>153</v>
      </c>
      <c r="C15" s="559"/>
      <c r="D15" s="559"/>
      <c r="E15" s="559"/>
      <c r="F15" s="559"/>
      <c r="G15" s="559"/>
      <c r="H15" s="559"/>
      <c r="I15" s="559"/>
      <c r="J15" s="559"/>
      <c r="K15" s="559"/>
      <c r="L15" s="560"/>
    </row>
    <row r="16" spans="1:13" ht="15" customHeight="1" x14ac:dyDescent="0.25">
      <c r="B16" s="561"/>
      <c r="C16" s="562"/>
      <c r="D16" s="562"/>
      <c r="E16" s="562"/>
      <c r="F16" s="562"/>
      <c r="G16" s="562"/>
      <c r="H16" s="562"/>
      <c r="I16" s="562"/>
      <c r="J16" s="562"/>
      <c r="K16" s="562"/>
      <c r="L16" s="563"/>
    </row>
    <row r="17" spans="2:15" ht="15.75" customHeight="1" thickBot="1" x14ac:dyDescent="0.3">
      <c r="B17" s="212"/>
      <c r="C17" s="170"/>
      <c r="D17" s="170"/>
      <c r="E17" s="170"/>
      <c r="F17" s="170"/>
      <c r="G17" s="170"/>
      <c r="H17" s="170"/>
      <c r="I17" s="170"/>
      <c r="J17" s="170"/>
      <c r="K17" s="170"/>
      <c r="L17" s="213"/>
      <c r="M17" s="168"/>
      <c r="N17" s="168"/>
      <c r="O17" s="168"/>
    </row>
    <row r="18" spans="2:15" ht="15.75" x14ac:dyDescent="0.25">
      <c r="B18" s="212"/>
      <c r="C18" s="573" t="s">
        <v>141</v>
      </c>
      <c r="D18" s="574"/>
      <c r="E18" s="574"/>
      <c r="F18" s="573" t="s">
        <v>142</v>
      </c>
      <c r="G18" s="574"/>
      <c r="H18" s="573" t="s">
        <v>143</v>
      </c>
      <c r="I18" s="574"/>
      <c r="J18" s="574"/>
      <c r="K18" s="575"/>
      <c r="L18" s="183"/>
    </row>
    <row r="19" spans="2:15" ht="70.5" customHeight="1" x14ac:dyDescent="0.25">
      <c r="B19" s="212"/>
      <c r="C19" s="175"/>
      <c r="D19" s="555" t="s">
        <v>150</v>
      </c>
      <c r="E19" s="557"/>
      <c r="F19" s="581" t="s">
        <v>144</v>
      </c>
      <c r="G19" s="581"/>
      <c r="H19" s="582" t="s">
        <v>350</v>
      </c>
      <c r="I19" s="582"/>
      <c r="J19" s="582"/>
      <c r="K19" s="582"/>
      <c r="L19" s="183"/>
    </row>
    <row r="20" spans="2:15" ht="70.5" customHeight="1" x14ac:dyDescent="0.25">
      <c r="B20" s="212"/>
      <c r="C20" s="176"/>
      <c r="D20" s="564" t="s">
        <v>145</v>
      </c>
      <c r="E20" s="565"/>
      <c r="F20" s="564" t="s">
        <v>146</v>
      </c>
      <c r="G20" s="565"/>
      <c r="H20" s="583" t="s">
        <v>315</v>
      </c>
      <c r="I20" s="584"/>
      <c r="J20" s="584"/>
      <c r="K20" s="585"/>
      <c r="L20" s="183"/>
    </row>
    <row r="21" spans="2:15" ht="33.75" hidden="1" customHeight="1" x14ac:dyDescent="0.25">
      <c r="B21" s="212"/>
      <c r="C21" s="217"/>
      <c r="D21" s="586" t="s">
        <v>147</v>
      </c>
      <c r="E21" s="587"/>
      <c r="F21" s="588" t="s">
        <v>144</v>
      </c>
      <c r="G21" s="588"/>
      <c r="H21" s="589" t="s">
        <v>148</v>
      </c>
      <c r="I21" s="589"/>
      <c r="J21" s="589"/>
      <c r="K21" s="589"/>
      <c r="L21" s="183"/>
    </row>
    <row r="22" spans="2:15" ht="34.5" hidden="1" customHeight="1" x14ac:dyDescent="0.25">
      <c r="B22" s="212"/>
      <c r="C22" s="217"/>
      <c r="D22" s="586" t="s">
        <v>151</v>
      </c>
      <c r="E22" s="587"/>
      <c r="F22" s="586" t="s">
        <v>149</v>
      </c>
      <c r="G22" s="587"/>
      <c r="H22" s="590" t="s">
        <v>152</v>
      </c>
      <c r="I22" s="591"/>
      <c r="J22" s="591"/>
      <c r="K22" s="592"/>
      <c r="L22" s="183"/>
    </row>
    <row r="23" spans="2:15" ht="70.5" customHeight="1" x14ac:dyDescent="0.25">
      <c r="B23" s="212"/>
      <c r="C23" s="175"/>
      <c r="D23" s="555" t="s">
        <v>318</v>
      </c>
      <c r="E23" s="557"/>
      <c r="F23" s="555" t="s">
        <v>144</v>
      </c>
      <c r="G23" s="557"/>
      <c r="H23" s="555" t="s">
        <v>316</v>
      </c>
      <c r="I23" s="556"/>
      <c r="J23" s="556"/>
      <c r="K23" s="557"/>
      <c r="L23" s="183"/>
    </row>
    <row r="24" spans="2:15" ht="70.5" customHeight="1" x14ac:dyDescent="0.25">
      <c r="B24" s="212"/>
      <c r="C24" s="176"/>
      <c r="D24" s="564" t="s">
        <v>196</v>
      </c>
      <c r="E24" s="565"/>
      <c r="F24" s="564" t="s">
        <v>144</v>
      </c>
      <c r="G24" s="565"/>
      <c r="H24" s="564" t="s">
        <v>317</v>
      </c>
      <c r="I24" s="593"/>
      <c r="J24" s="593"/>
      <c r="K24" s="565"/>
      <c r="L24" s="183"/>
    </row>
    <row r="25" spans="2:15" ht="16.5" thickBot="1" x14ac:dyDescent="0.3">
      <c r="B25" s="214"/>
      <c r="C25" s="215"/>
      <c r="D25" s="215"/>
      <c r="E25" s="215"/>
      <c r="F25" s="215"/>
      <c r="G25" s="215"/>
      <c r="H25" s="215"/>
      <c r="I25" s="215"/>
      <c r="J25" s="215"/>
      <c r="K25" s="215"/>
      <c r="L25" s="216"/>
    </row>
    <row r="26" spans="2:15" ht="5.45" customHeight="1" x14ac:dyDescent="0.25"/>
    <row r="27" spans="2:15" ht="26.1" customHeight="1" x14ac:dyDescent="0.25">
      <c r="B27" s="580" t="s">
        <v>319</v>
      </c>
      <c r="C27" s="580"/>
      <c r="D27" s="580"/>
      <c r="E27" s="580"/>
      <c r="F27" s="580"/>
      <c r="G27" s="580"/>
      <c r="H27" s="580"/>
      <c r="I27" s="580"/>
      <c r="J27" s="580"/>
      <c r="K27" s="580"/>
      <c r="L27" s="580"/>
    </row>
    <row r="28" spans="2:15" x14ac:dyDescent="0.25">
      <c r="B28" s="580"/>
      <c r="C28" s="580"/>
      <c r="D28" s="580"/>
      <c r="E28" s="580"/>
      <c r="F28" s="580"/>
      <c r="G28" s="580"/>
      <c r="H28" s="580"/>
      <c r="I28" s="580"/>
      <c r="J28" s="580"/>
      <c r="K28" s="580"/>
      <c r="L28" s="580"/>
    </row>
  </sheetData>
  <sheetProtection sheet="1" objects="1" scenarios="1" selectLockedCells="1"/>
  <mergeCells count="28">
    <mergeCell ref="B27:L28"/>
    <mergeCell ref="F19:G19"/>
    <mergeCell ref="H19:K19"/>
    <mergeCell ref="F20:G20"/>
    <mergeCell ref="H20:K20"/>
    <mergeCell ref="D21:E21"/>
    <mergeCell ref="D22:E22"/>
    <mergeCell ref="D23:E23"/>
    <mergeCell ref="F21:G21"/>
    <mergeCell ref="H21:K21"/>
    <mergeCell ref="F22:G22"/>
    <mergeCell ref="H22:K22"/>
    <mergeCell ref="D24:E24"/>
    <mergeCell ref="F24:G24"/>
    <mergeCell ref="H24:K24"/>
    <mergeCell ref="F23:G23"/>
    <mergeCell ref="H23:K23"/>
    <mergeCell ref="B15:L16"/>
    <mergeCell ref="D19:E19"/>
    <mergeCell ref="D20:E20"/>
    <mergeCell ref="B2:L3"/>
    <mergeCell ref="C6:D6"/>
    <mergeCell ref="G6:H6"/>
    <mergeCell ref="C18:E18"/>
    <mergeCell ref="F18:G18"/>
    <mergeCell ref="H18:K18"/>
    <mergeCell ref="D10:F11"/>
    <mergeCell ref="H9:J9"/>
  </mergeCells>
  <dataValidations count="2">
    <dataValidation type="decimal" allowBlank="1" showInputMessage="1" showErrorMessage="1" sqref="I6">
      <formula1>0</formula1>
      <formula2>200</formula2>
    </dataValidation>
    <dataValidation type="whole" operator="greaterThan" allowBlank="1" showInputMessage="1" showErrorMessage="1" sqref="E6">
      <formula1>2000</formula1>
    </dataValidation>
  </dataValidations>
  <pageMargins left="0.7" right="0.7" top="0.75" bottom="0.75" header="0.3" footer="0.3"/>
  <pageSetup paperSize="9" orientation="portrait" horizontalDpi="90" verticalDpi="90" r:id="rId1"/>
  <drawing r:id="rId2"/>
  <legacyDrawing r:id="rId3"/>
  <controls>
    <mc:AlternateContent xmlns:mc="http://schemas.openxmlformats.org/markup-compatibility/2006">
      <mc:Choice Requires="x14">
        <control shapeId="107525" r:id="rId4" name="Home">
          <controlPr autoLine="0" r:id="rId5">
            <anchor moveWithCells="1">
              <from>
                <xdr:col>19</xdr:col>
                <xdr:colOff>0</xdr:colOff>
                <xdr:row>1</xdr:row>
                <xdr:rowOff>38100</xdr:rowOff>
              </from>
              <to>
                <xdr:col>19</xdr:col>
                <xdr:colOff>742950</xdr:colOff>
                <xdr:row>4</xdr:row>
                <xdr:rowOff>190500</xdr:rowOff>
              </to>
            </anchor>
          </controlPr>
        </control>
      </mc:Choice>
      <mc:Fallback>
        <control shapeId="107525" r:id="rId4" name="Home"/>
      </mc:Fallback>
    </mc:AlternateContent>
    <mc:AlternateContent xmlns:mc="http://schemas.openxmlformats.org/markup-compatibility/2006">
      <mc:Choice Requires="x14">
        <control shapeId="107524" r:id="rId6" name="Button 4">
          <controlPr defaultSize="0" print="0" autoFill="0" autoPict="0" macro="[0]!calculateForecasting">
            <anchor moveWithCells="1">
              <from>
                <xdr:col>9</xdr:col>
                <xdr:colOff>190500</xdr:colOff>
                <xdr:row>5</xdr:row>
                <xdr:rowOff>0</xdr:rowOff>
              </from>
              <to>
                <xdr:col>10</xdr:col>
                <xdr:colOff>342900</xdr:colOff>
                <xdr:row>6</xdr:row>
                <xdr:rowOff>38100</xdr:rowOff>
              </to>
            </anchor>
          </controlPr>
        </control>
      </mc:Choice>
    </mc:AlternateContent>
    <mc:AlternateContent xmlns:mc="http://schemas.openxmlformats.org/markup-compatibility/2006">
      <mc:Choice Requires="x14">
        <control shapeId="107530" r:id="rId7" name="Button 10">
          <controlPr defaultSize="0" print="0" autoFill="0" autoPict="0" macro="[0]!fuelTechnologyChange_ImpactAssessment_Call">
            <anchor moveWithCells="1">
              <from>
                <xdr:col>2</xdr:col>
                <xdr:colOff>19050</xdr:colOff>
                <xdr:row>18</xdr:row>
                <xdr:rowOff>342900</xdr:rowOff>
              </from>
              <to>
                <xdr:col>2</xdr:col>
                <xdr:colOff>390525</xdr:colOff>
                <xdr:row>18</xdr:row>
                <xdr:rowOff>581025</xdr:rowOff>
              </to>
            </anchor>
          </controlPr>
        </control>
      </mc:Choice>
    </mc:AlternateContent>
    <mc:AlternateContent xmlns:mc="http://schemas.openxmlformats.org/markup-compatibility/2006">
      <mc:Choice Requires="x14">
        <control shapeId="107531" r:id="rId8" name="Button 11">
          <controlPr defaultSize="0" print="0" autoFill="0" autoPict="0" macro="[0]!distanceReduction_ImpactAssessment">
            <anchor moveWithCells="1">
              <from>
                <xdr:col>2</xdr:col>
                <xdr:colOff>19050</xdr:colOff>
                <xdr:row>19</xdr:row>
                <xdr:rowOff>361950</xdr:rowOff>
              </from>
              <to>
                <xdr:col>2</xdr:col>
                <xdr:colOff>390525</xdr:colOff>
                <xdr:row>19</xdr:row>
                <xdr:rowOff>600075</xdr:rowOff>
              </to>
            </anchor>
          </controlPr>
        </control>
      </mc:Choice>
    </mc:AlternateContent>
    <mc:AlternateContent xmlns:mc="http://schemas.openxmlformats.org/markup-compatibility/2006">
      <mc:Choice Requires="x14">
        <control shapeId="107534" r:id="rId9" name="Button 14">
          <controlPr defaultSize="0" print="0" autoFill="0" autoPict="0" macro="[0]!ecodriving_ImpactAssessment_Call">
            <anchor moveWithCells="1">
              <from>
                <xdr:col>2</xdr:col>
                <xdr:colOff>28575</xdr:colOff>
                <xdr:row>22</xdr:row>
                <xdr:rowOff>314325</xdr:rowOff>
              </from>
              <to>
                <xdr:col>2</xdr:col>
                <xdr:colOff>400050</xdr:colOff>
                <xdr:row>22</xdr:row>
                <xdr:rowOff>552450</xdr:rowOff>
              </to>
            </anchor>
          </controlPr>
        </control>
      </mc:Choice>
    </mc:AlternateContent>
    <mc:AlternateContent xmlns:mc="http://schemas.openxmlformats.org/markup-compatibility/2006">
      <mc:Choice Requires="x14">
        <control shapeId="107535" r:id="rId10" name="Button 15">
          <controlPr defaultSize="0" print="0" autoFill="0" autoPict="0" macro="[0]!offhours_ImpactAssessment_Call">
            <anchor moveWithCells="1">
              <from>
                <xdr:col>2</xdr:col>
                <xdr:colOff>28575</xdr:colOff>
                <xdr:row>23</xdr:row>
                <xdr:rowOff>323850</xdr:rowOff>
              </from>
              <to>
                <xdr:col>2</xdr:col>
                <xdr:colOff>400050</xdr:colOff>
                <xdr:row>23</xdr:row>
                <xdr:rowOff>561975</xdr:rowOff>
              </to>
            </anchor>
          </controlPr>
        </control>
      </mc:Choice>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rgb="FF008D8B"/>
  </sheetPr>
  <dimension ref="B1:N100"/>
  <sheetViews>
    <sheetView topLeftCell="B1" zoomScaleNormal="100" workbookViewId="0">
      <selection activeCell="J5" sqref="J5:K5"/>
    </sheetView>
  </sheetViews>
  <sheetFormatPr defaultColWidth="11.42578125" defaultRowHeight="15" x14ac:dyDescent="0.25"/>
  <cols>
    <col min="1" max="7" width="11.42578125" style="228"/>
    <col min="8" max="8" width="9.5703125" style="228" customWidth="1"/>
    <col min="9" max="9" width="14" style="228" customWidth="1"/>
    <col min="10" max="16384" width="11.42578125" style="228"/>
  </cols>
  <sheetData>
    <row r="1" spans="2:14" x14ac:dyDescent="0.25">
      <c r="B1" s="140"/>
      <c r="C1" s="140"/>
      <c r="D1" s="140"/>
      <c r="E1" s="140"/>
      <c r="F1" s="140"/>
      <c r="G1" s="140"/>
      <c r="H1" s="140"/>
      <c r="I1" s="140"/>
      <c r="J1" s="140"/>
      <c r="K1" s="140"/>
      <c r="L1" s="140"/>
      <c r="M1" s="140"/>
      <c r="N1" s="140"/>
    </row>
    <row r="2" spans="2:14" x14ac:dyDescent="0.25">
      <c r="B2" s="140"/>
      <c r="C2" s="140"/>
      <c r="D2" s="140"/>
      <c r="E2" s="140"/>
      <c r="F2" s="140"/>
      <c r="G2" s="140"/>
      <c r="H2" s="140"/>
      <c r="I2" s="140"/>
      <c r="J2" s="140"/>
      <c r="K2" s="140"/>
      <c r="L2" s="140"/>
      <c r="M2" s="140"/>
      <c r="N2" s="140"/>
    </row>
    <row r="3" spans="2:14" x14ac:dyDescent="0.25">
      <c r="B3" s="140"/>
      <c r="C3" s="140"/>
      <c r="D3" s="140"/>
      <c r="E3" s="140"/>
      <c r="F3" s="140"/>
      <c r="G3" s="140"/>
      <c r="H3" s="140"/>
      <c r="I3" s="140"/>
      <c r="J3" s="140"/>
      <c r="K3" s="140"/>
      <c r="L3" s="140"/>
      <c r="M3" s="140"/>
      <c r="N3" s="140"/>
    </row>
    <row r="4" spans="2:14" x14ac:dyDescent="0.25">
      <c r="B4" s="229"/>
      <c r="C4" s="295"/>
      <c r="D4" s="296" t="s">
        <v>320</v>
      </c>
      <c r="E4" s="229">
        <f>'City Profile'!D4</f>
        <v>0</v>
      </c>
      <c r="F4" s="140"/>
      <c r="G4" s="140"/>
      <c r="H4" s="140"/>
      <c r="I4" s="596" t="s">
        <v>322</v>
      </c>
      <c r="J4" s="596"/>
      <c r="K4" s="596"/>
      <c r="L4" s="140"/>
      <c r="M4" s="140"/>
      <c r="N4" s="140"/>
    </row>
    <row r="5" spans="2:14" x14ac:dyDescent="0.25">
      <c r="B5" s="229"/>
      <c r="C5" s="295"/>
      <c r="D5" s="296" t="s">
        <v>0</v>
      </c>
      <c r="E5" s="229">
        <f>'City Profile'!D6</f>
        <v>0</v>
      </c>
      <c r="F5" s="140"/>
      <c r="G5" s="140"/>
      <c r="H5" s="140"/>
      <c r="I5" s="255" t="s">
        <v>261</v>
      </c>
      <c r="J5" s="594">
        <f>'Road Graphs data'!$B$2</f>
        <v>0</v>
      </c>
      <c r="K5" s="595"/>
      <c r="L5" s="140"/>
      <c r="M5" s="140"/>
      <c r="N5" s="140"/>
    </row>
    <row r="6" spans="2:14" x14ac:dyDescent="0.25">
      <c r="B6" s="140"/>
      <c r="C6" s="295"/>
      <c r="D6" s="296" t="s">
        <v>210</v>
      </c>
      <c r="E6" s="229">
        <f>'City Profile'!D8</f>
        <v>0</v>
      </c>
      <c r="F6" s="140"/>
      <c r="G6" s="140"/>
      <c r="H6" s="140"/>
      <c r="I6" s="255" t="s">
        <v>262</v>
      </c>
      <c r="J6" s="594">
        <f>'Rail Graphs Data'!B2</f>
        <v>0</v>
      </c>
      <c r="K6" s="595"/>
      <c r="L6" s="140"/>
      <c r="M6" s="140"/>
      <c r="N6" s="140"/>
    </row>
    <row r="7" spans="2:14" x14ac:dyDescent="0.25">
      <c r="B7" s="140"/>
      <c r="C7" s="597" t="s">
        <v>263</v>
      </c>
      <c r="D7" s="597"/>
      <c r="E7" s="229">
        <f>'City Profile'!F21</f>
        <v>0</v>
      </c>
      <c r="F7" s="140"/>
      <c r="G7" s="140"/>
      <c r="H7" s="140"/>
      <c r="I7" s="255" t="s">
        <v>323</v>
      </c>
      <c r="J7" s="594">
        <f>'Water Graphs data'!B2</f>
        <v>0</v>
      </c>
      <c r="K7" s="595"/>
      <c r="L7" s="140"/>
      <c r="M7" s="140"/>
      <c r="N7" s="140"/>
    </row>
    <row r="8" spans="2:14" x14ac:dyDescent="0.25">
      <c r="B8" s="229"/>
      <c r="C8" s="295"/>
      <c r="D8" s="296" t="s">
        <v>321</v>
      </c>
      <c r="E8" s="229">
        <f>'City Profile'!F23</f>
        <v>0</v>
      </c>
      <c r="F8" s="140"/>
      <c r="G8" s="140"/>
      <c r="H8" s="140"/>
      <c r="I8" s="140"/>
      <c r="J8" s="140"/>
      <c r="K8" s="140"/>
      <c r="L8" s="140"/>
      <c r="M8" s="140"/>
      <c r="N8" s="140"/>
    </row>
    <row r="9" spans="2:14" x14ac:dyDescent="0.25">
      <c r="B9" s="140"/>
      <c r="C9" s="140"/>
      <c r="D9" s="140"/>
      <c r="E9" s="140"/>
      <c r="F9" s="140"/>
      <c r="G9" s="140"/>
      <c r="H9" s="140"/>
      <c r="I9" s="140"/>
      <c r="J9" s="140"/>
      <c r="K9" s="140"/>
      <c r="L9" s="140"/>
      <c r="M9" s="140"/>
      <c r="N9" s="140"/>
    </row>
    <row r="10" spans="2:14" x14ac:dyDescent="0.25">
      <c r="B10" s="140"/>
      <c r="C10" s="140"/>
      <c r="D10" s="140"/>
      <c r="E10" s="140"/>
      <c r="F10" s="140"/>
      <c r="G10" s="140"/>
      <c r="H10" s="140"/>
      <c r="I10" s="140"/>
      <c r="J10" s="140"/>
      <c r="K10" s="140"/>
      <c r="L10" s="140"/>
      <c r="M10" s="140"/>
      <c r="N10" s="140"/>
    </row>
    <row r="11" spans="2:14" x14ac:dyDescent="0.25">
      <c r="B11" s="140"/>
      <c r="C11" s="140"/>
      <c r="D11" s="140"/>
      <c r="E11" s="140"/>
      <c r="F11" s="140"/>
      <c r="G11" s="140"/>
      <c r="H11" s="140"/>
      <c r="I11" s="140"/>
      <c r="J11" s="140"/>
      <c r="K11" s="140"/>
      <c r="L11" s="140"/>
      <c r="M11" s="140"/>
      <c r="N11" s="140"/>
    </row>
    <row r="12" spans="2:14" x14ac:dyDescent="0.25">
      <c r="B12" s="140"/>
      <c r="C12" s="140"/>
      <c r="D12" s="140"/>
      <c r="E12" s="140"/>
      <c r="F12" s="140"/>
      <c r="G12" s="140"/>
      <c r="H12" s="140"/>
      <c r="I12" s="140"/>
      <c r="J12" s="140"/>
      <c r="K12" s="140"/>
      <c r="L12" s="140"/>
      <c r="M12" s="140"/>
      <c r="N12" s="140"/>
    </row>
    <row r="13" spans="2:14" x14ac:dyDescent="0.25">
      <c r="B13" s="140"/>
      <c r="C13" s="140"/>
      <c r="D13" s="140"/>
      <c r="E13" s="140"/>
      <c r="F13" s="140"/>
      <c r="G13" s="140"/>
      <c r="H13" s="140"/>
      <c r="I13" s="140"/>
      <c r="J13" s="140"/>
      <c r="K13" s="140"/>
      <c r="L13" s="140"/>
      <c r="M13" s="140"/>
      <c r="N13" s="140"/>
    </row>
    <row r="14" spans="2:14" x14ac:dyDescent="0.25">
      <c r="B14" s="140"/>
      <c r="C14" s="140"/>
      <c r="D14" s="140"/>
      <c r="E14" s="140"/>
      <c r="F14" s="140"/>
      <c r="G14" s="140"/>
      <c r="H14" s="140"/>
      <c r="I14" s="140"/>
      <c r="J14" s="140"/>
      <c r="K14" s="140"/>
      <c r="L14" s="140"/>
      <c r="M14" s="140"/>
      <c r="N14" s="140"/>
    </row>
    <row r="15" spans="2:14" x14ac:dyDescent="0.25">
      <c r="B15" s="140"/>
      <c r="C15" s="140"/>
      <c r="D15" s="140"/>
      <c r="E15" s="140"/>
      <c r="F15" s="140"/>
      <c r="G15" s="140"/>
      <c r="H15" s="140"/>
      <c r="I15" s="140"/>
      <c r="J15" s="140"/>
      <c r="K15" s="140"/>
      <c r="L15" s="140"/>
      <c r="M15" s="140"/>
      <c r="N15" s="140"/>
    </row>
    <row r="16" spans="2:14" x14ac:dyDescent="0.25">
      <c r="B16" s="140"/>
      <c r="C16" s="140"/>
      <c r="D16" s="140"/>
      <c r="E16" s="140"/>
      <c r="F16" s="140"/>
      <c r="G16" s="140"/>
      <c r="H16" s="140"/>
      <c r="I16" s="140"/>
      <c r="J16" s="140"/>
      <c r="K16" s="140"/>
      <c r="L16" s="140"/>
      <c r="M16" s="140"/>
      <c r="N16" s="140"/>
    </row>
    <row r="17" spans="2:14" x14ac:dyDescent="0.25">
      <c r="B17" s="140"/>
      <c r="C17" s="140"/>
      <c r="D17" s="140"/>
      <c r="E17" s="140"/>
      <c r="F17" s="140"/>
      <c r="G17" s="140"/>
      <c r="H17" s="140"/>
      <c r="I17" s="140"/>
      <c r="J17" s="140"/>
      <c r="K17" s="140"/>
      <c r="L17" s="140"/>
      <c r="M17" s="140"/>
      <c r="N17" s="140"/>
    </row>
    <row r="18" spans="2:14" x14ac:dyDescent="0.25">
      <c r="B18" s="140"/>
      <c r="C18" s="140"/>
      <c r="D18" s="140"/>
      <c r="E18" s="140"/>
      <c r="F18" s="140"/>
      <c r="G18" s="140"/>
      <c r="H18" s="140"/>
      <c r="I18" s="140"/>
      <c r="J18" s="140"/>
      <c r="K18" s="140"/>
      <c r="L18" s="140"/>
      <c r="M18" s="140"/>
      <c r="N18" s="140"/>
    </row>
    <row r="19" spans="2:14" x14ac:dyDescent="0.25">
      <c r="B19" s="140"/>
      <c r="C19" s="140"/>
      <c r="D19" s="140"/>
      <c r="E19" s="140"/>
      <c r="F19" s="140"/>
      <c r="G19" s="140"/>
      <c r="H19" s="140"/>
      <c r="I19" s="140"/>
      <c r="J19" s="140"/>
      <c r="K19" s="140"/>
      <c r="L19" s="140"/>
      <c r="M19" s="140"/>
      <c r="N19" s="140"/>
    </row>
    <row r="20" spans="2:14" x14ac:dyDescent="0.25">
      <c r="B20" s="140"/>
      <c r="C20" s="140"/>
      <c r="D20" s="140"/>
      <c r="E20" s="140"/>
      <c r="F20" s="140"/>
      <c r="G20" s="140"/>
      <c r="H20" s="140"/>
      <c r="I20" s="140"/>
      <c r="J20" s="140"/>
      <c r="K20" s="140"/>
      <c r="L20" s="140"/>
      <c r="M20" s="140"/>
      <c r="N20" s="140"/>
    </row>
    <row r="21" spans="2:14" x14ac:dyDescent="0.25">
      <c r="B21" s="140"/>
      <c r="C21" s="140"/>
      <c r="D21" s="140"/>
      <c r="E21" s="140"/>
      <c r="F21" s="140"/>
      <c r="G21" s="140"/>
      <c r="H21" s="140"/>
      <c r="I21" s="140"/>
      <c r="J21" s="140"/>
      <c r="K21" s="140"/>
      <c r="L21" s="140"/>
      <c r="M21" s="140"/>
      <c r="N21" s="140"/>
    </row>
    <row r="22" spans="2:14" x14ac:dyDescent="0.25">
      <c r="B22" s="140"/>
      <c r="C22" s="140"/>
      <c r="D22" s="140"/>
      <c r="E22" s="140"/>
      <c r="F22" s="140"/>
      <c r="G22" s="140"/>
      <c r="H22" s="140"/>
      <c r="I22" s="140"/>
      <c r="J22" s="140"/>
      <c r="K22" s="140"/>
      <c r="L22" s="140"/>
      <c r="M22" s="140"/>
      <c r="N22" s="140"/>
    </row>
    <row r="23" spans="2:14" x14ac:dyDescent="0.25">
      <c r="B23" s="140"/>
      <c r="C23" s="140"/>
      <c r="D23" s="140"/>
      <c r="E23" s="140"/>
      <c r="F23" s="140"/>
      <c r="G23" s="140"/>
      <c r="H23" s="140"/>
      <c r="I23" s="140"/>
      <c r="J23" s="140"/>
      <c r="K23" s="140"/>
      <c r="L23" s="140"/>
      <c r="M23" s="140"/>
      <c r="N23" s="140"/>
    </row>
    <row r="24" spans="2:14" x14ac:dyDescent="0.25">
      <c r="B24" s="140"/>
      <c r="C24" s="140"/>
      <c r="D24" s="140"/>
      <c r="E24" s="140"/>
      <c r="F24" s="140"/>
      <c r="G24" s="140"/>
      <c r="H24" s="140"/>
      <c r="I24" s="230"/>
      <c r="J24" s="140"/>
      <c r="K24" s="140"/>
      <c r="L24" s="140"/>
      <c r="M24" s="140"/>
      <c r="N24" s="140"/>
    </row>
    <row r="25" spans="2:14" x14ac:dyDescent="0.25">
      <c r="B25" s="140"/>
      <c r="C25" s="140"/>
      <c r="D25" s="140"/>
      <c r="E25" s="140"/>
      <c r="F25" s="140"/>
      <c r="G25" s="140"/>
      <c r="H25" s="140"/>
      <c r="I25" s="140"/>
      <c r="J25" s="140"/>
      <c r="K25" s="140"/>
      <c r="L25" s="140"/>
      <c r="M25" s="140"/>
      <c r="N25" s="140"/>
    </row>
    <row r="26" spans="2:14" x14ac:dyDescent="0.25">
      <c r="B26" s="140"/>
      <c r="C26" s="140"/>
      <c r="D26" s="140"/>
      <c r="E26" s="140"/>
      <c r="F26" s="140"/>
      <c r="G26" s="140"/>
      <c r="H26" s="140"/>
      <c r="I26" s="140"/>
      <c r="J26" s="140"/>
      <c r="K26" s="140"/>
      <c r="L26" s="140"/>
      <c r="M26" s="140"/>
      <c r="N26" s="140"/>
    </row>
    <row r="27" spans="2:14" x14ac:dyDescent="0.25">
      <c r="B27" s="140"/>
      <c r="C27" s="140"/>
      <c r="D27" s="140"/>
      <c r="E27" s="140"/>
      <c r="F27" s="140"/>
      <c r="G27" s="140"/>
      <c r="H27" s="140"/>
      <c r="I27" s="140"/>
      <c r="J27" s="140"/>
      <c r="K27" s="140"/>
      <c r="L27" s="140"/>
      <c r="M27" s="140"/>
      <c r="N27" s="140"/>
    </row>
    <row r="28" spans="2:14" x14ac:dyDescent="0.25">
      <c r="B28" s="140"/>
      <c r="C28" s="140"/>
      <c r="D28" s="140"/>
      <c r="E28" s="140"/>
      <c r="F28" s="140"/>
      <c r="G28" s="140"/>
      <c r="H28" s="140"/>
      <c r="I28" s="140"/>
      <c r="J28" s="140"/>
      <c r="K28" s="140"/>
      <c r="L28" s="140"/>
      <c r="M28" s="140"/>
      <c r="N28" s="140"/>
    </row>
    <row r="29" spans="2:14" x14ac:dyDescent="0.25">
      <c r="B29" s="140"/>
      <c r="C29" s="140"/>
      <c r="D29" s="140"/>
      <c r="E29" s="140"/>
      <c r="F29" s="140"/>
      <c r="G29" s="140"/>
      <c r="H29" s="140"/>
      <c r="I29" s="140"/>
      <c r="J29" s="140"/>
      <c r="K29" s="140"/>
      <c r="L29" s="140"/>
      <c r="M29" s="140"/>
      <c r="N29" s="140"/>
    </row>
    <row r="30" spans="2:14" x14ac:dyDescent="0.25">
      <c r="B30" s="140"/>
      <c r="C30" s="140"/>
      <c r="D30" s="140"/>
      <c r="E30" s="140"/>
      <c r="F30" s="140"/>
      <c r="G30" s="140"/>
      <c r="H30" s="140"/>
      <c r="I30" s="140"/>
      <c r="J30" s="140"/>
      <c r="K30" s="140"/>
      <c r="L30" s="140"/>
      <c r="M30" s="140"/>
      <c r="N30" s="140"/>
    </row>
    <row r="31" spans="2:14" x14ac:dyDescent="0.25">
      <c r="B31" s="140"/>
      <c r="C31" s="140"/>
      <c r="D31" s="140"/>
      <c r="E31" s="140"/>
      <c r="F31" s="140"/>
      <c r="G31" s="140"/>
      <c r="H31" s="140"/>
      <c r="I31" s="140"/>
      <c r="J31" s="140"/>
      <c r="K31" s="140"/>
      <c r="L31" s="140"/>
      <c r="M31" s="140"/>
      <c r="N31" s="140"/>
    </row>
    <row r="32" spans="2:14" x14ac:dyDescent="0.25">
      <c r="B32" s="140"/>
      <c r="C32" s="140"/>
      <c r="D32" s="140"/>
      <c r="E32" s="140"/>
      <c r="F32" s="140"/>
      <c r="G32" s="140"/>
      <c r="H32" s="140"/>
      <c r="I32" s="140"/>
      <c r="J32" s="140"/>
      <c r="K32" s="140"/>
      <c r="L32" s="140"/>
      <c r="M32" s="140"/>
      <c r="N32" s="140"/>
    </row>
    <row r="33" spans="2:14" x14ac:dyDescent="0.25">
      <c r="B33" s="140"/>
      <c r="C33" s="140"/>
      <c r="D33" s="140"/>
      <c r="E33" s="140"/>
      <c r="F33" s="140"/>
      <c r="G33" s="140"/>
      <c r="H33" s="140"/>
      <c r="I33" s="140"/>
      <c r="J33" s="140"/>
      <c r="K33" s="140"/>
      <c r="L33" s="140"/>
      <c r="M33" s="140"/>
      <c r="N33" s="140"/>
    </row>
    <row r="34" spans="2:14" x14ac:dyDescent="0.25">
      <c r="B34" s="140"/>
      <c r="C34" s="140"/>
      <c r="D34" s="140"/>
      <c r="E34" s="140"/>
      <c r="F34" s="140"/>
      <c r="G34" s="140"/>
      <c r="H34" s="140"/>
      <c r="I34" s="140"/>
      <c r="J34" s="140"/>
      <c r="K34" s="140"/>
      <c r="L34" s="140"/>
      <c r="M34" s="140"/>
      <c r="N34" s="140"/>
    </row>
    <row r="35" spans="2:14" x14ac:dyDescent="0.25">
      <c r="B35" s="140"/>
      <c r="C35" s="140"/>
      <c r="D35" s="140"/>
      <c r="E35" s="140"/>
      <c r="F35" s="140"/>
      <c r="G35" s="140"/>
      <c r="H35" s="140"/>
      <c r="I35" s="140"/>
      <c r="J35" s="140"/>
      <c r="K35" s="140"/>
      <c r="L35" s="140"/>
      <c r="M35" s="140"/>
      <c r="N35" s="140"/>
    </row>
    <row r="36" spans="2:14" x14ac:dyDescent="0.25">
      <c r="B36" s="140"/>
      <c r="C36" s="140"/>
      <c r="D36" s="140"/>
      <c r="E36" s="140"/>
      <c r="F36" s="140"/>
      <c r="G36" s="140"/>
      <c r="H36" s="140"/>
      <c r="I36" s="140"/>
      <c r="J36" s="140"/>
      <c r="K36" s="140"/>
      <c r="L36" s="140"/>
      <c r="M36" s="140"/>
      <c r="N36" s="140"/>
    </row>
    <row r="37" spans="2:14" x14ac:dyDescent="0.25">
      <c r="B37" s="140"/>
      <c r="C37" s="140"/>
      <c r="D37" s="140"/>
      <c r="E37" s="140"/>
      <c r="F37" s="140"/>
      <c r="G37" s="140"/>
      <c r="H37" s="140"/>
      <c r="I37" s="140"/>
      <c r="J37" s="140"/>
      <c r="K37" s="140"/>
      <c r="L37" s="140"/>
      <c r="M37" s="140"/>
      <c r="N37" s="140"/>
    </row>
    <row r="38" spans="2:14" x14ac:dyDescent="0.25">
      <c r="B38" s="140"/>
      <c r="C38" s="140"/>
      <c r="D38" s="140"/>
      <c r="E38" s="140"/>
      <c r="F38" s="140"/>
      <c r="G38" s="140"/>
      <c r="H38" s="140"/>
      <c r="I38" s="140"/>
      <c r="J38" s="140"/>
      <c r="K38" s="140"/>
      <c r="L38" s="140"/>
      <c r="M38" s="140"/>
      <c r="N38" s="140"/>
    </row>
    <row r="39" spans="2:14" x14ac:dyDescent="0.25">
      <c r="B39" s="140"/>
      <c r="C39" s="140"/>
      <c r="D39" s="140"/>
      <c r="E39" s="140"/>
      <c r="F39" s="140"/>
      <c r="G39" s="140"/>
      <c r="H39" s="140"/>
      <c r="I39" s="140"/>
      <c r="J39" s="140"/>
      <c r="K39" s="140"/>
      <c r="L39" s="140"/>
      <c r="M39" s="140"/>
      <c r="N39" s="140"/>
    </row>
    <row r="40" spans="2:14" x14ac:dyDescent="0.25">
      <c r="B40" s="140"/>
      <c r="C40" s="140"/>
      <c r="D40" s="140"/>
      <c r="E40" s="140"/>
      <c r="F40" s="140"/>
      <c r="G40" s="140"/>
      <c r="H40" s="140"/>
      <c r="I40" s="140"/>
      <c r="J40" s="140"/>
      <c r="K40" s="140"/>
      <c r="L40" s="140"/>
      <c r="M40" s="140"/>
      <c r="N40" s="140"/>
    </row>
    <row r="41" spans="2:14" x14ac:dyDescent="0.25">
      <c r="B41" s="140"/>
      <c r="C41" s="140"/>
      <c r="D41" s="140"/>
      <c r="E41" s="140"/>
      <c r="F41" s="140"/>
      <c r="G41" s="140"/>
      <c r="H41" s="140"/>
      <c r="I41" s="140"/>
      <c r="J41" s="140"/>
      <c r="K41" s="140"/>
      <c r="L41" s="140"/>
      <c r="M41" s="140"/>
      <c r="N41" s="140"/>
    </row>
    <row r="42" spans="2:14" x14ac:dyDescent="0.25">
      <c r="B42" s="140"/>
      <c r="C42" s="140"/>
      <c r="D42" s="140"/>
      <c r="E42" s="140"/>
      <c r="F42" s="140"/>
      <c r="G42" s="140"/>
      <c r="H42" s="140"/>
      <c r="I42" s="140"/>
      <c r="J42" s="140"/>
      <c r="K42" s="140"/>
      <c r="L42" s="140"/>
      <c r="M42" s="140"/>
      <c r="N42" s="140"/>
    </row>
    <row r="43" spans="2:14" x14ac:dyDescent="0.25">
      <c r="B43" s="140"/>
      <c r="C43" s="140"/>
      <c r="D43" s="140"/>
      <c r="E43" s="140"/>
      <c r="F43" s="140"/>
      <c r="G43" s="140"/>
      <c r="H43" s="140"/>
      <c r="I43" s="140"/>
      <c r="J43" s="140"/>
      <c r="K43" s="140"/>
      <c r="L43" s="140"/>
      <c r="M43" s="140"/>
      <c r="N43" s="140"/>
    </row>
    <row r="44" spans="2:14" x14ac:dyDescent="0.25">
      <c r="B44" s="140"/>
      <c r="C44" s="140"/>
      <c r="D44" s="140"/>
      <c r="E44" s="140"/>
      <c r="F44" s="140"/>
      <c r="G44" s="140"/>
      <c r="H44" s="140"/>
      <c r="I44" s="140"/>
      <c r="J44" s="140"/>
      <c r="K44" s="140"/>
      <c r="L44" s="140"/>
      <c r="M44" s="140"/>
      <c r="N44" s="140"/>
    </row>
    <row r="45" spans="2:14" x14ac:dyDescent="0.25">
      <c r="B45" s="140"/>
      <c r="C45" s="140"/>
      <c r="D45" s="140"/>
      <c r="E45" s="140"/>
      <c r="F45" s="140"/>
      <c r="G45" s="140"/>
      <c r="H45" s="140"/>
      <c r="I45" s="140"/>
      <c r="J45" s="140"/>
      <c r="K45" s="140"/>
      <c r="L45" s="140"/>
      <c r="M45" s="140"/>
      <c r="N45" s="140"/>
    </row>
    <row r="46" spans="2:14" x14ac:dyDescent="0.25">
      <c r="B46" s="140"/>
      <c r="C46" s="140"/>
      <c r="D46" s="140"/>
      <c r="E46" s="140"/>
      <c r="F46" s="140"/>
      <c r="G46" s="140"/>
      <c r="H46" s="140"/>
      <c r="I46" s="140"/>
      <c r="J46" s="140"/>
      <c r="K46" s="140"/>
      <c r="L46" s="140"/>
      <c r="M46" s="140"/>
      <c r="N46" s="140"/>
    </row>
    <row r="47" spans="2:14" x14ac:dyDescent="0.25">
      <c r="B47" s="140"/>
      <c r="C47" s="140"/>
      <c r="D47" s="140"/>
      <c r="E47" s="140"/>
      <c r="F47" s="140"/>
      <c r="G47" s="140"/>
      <c r="H47" s="140"/>
      <c r="I47" s="140"/>
      <c r="J47" s="140"/>
      <c r="K47" s="140"/>
      <c r="L47" s="140"/>
      <c r="M47" s="140"/>
      <c r="N47" s="140"/>
    </row>
    <row r="48" spans="2:14" x14ac:dyDescent="0.25">
      <c r="B48" s="140"/>
      <c r="C48" s="140"/>
      <c r="D48" s="140"/>
      <c r="E48" s="140"/>
      <c r="F48" s="140"/>
      <c r="G48" s="140"/>
      <c r="H48" s="140"/>
      <c r="I48" s="140"/>
      <c r="J48" s="140"/>
      <c r="K48" s="140"/>
      <c r="L48" s="140"/>
      <c r="M48" s="140"/>
      <c r="N48" s="140"/>
    </row>
    <row r="49" spans="2:14" x14ac:dyDescent="0.25">
      <c r="B49" s="140"/>
      <c r="C49" s="140"/>
      <c r="D49" s="140"/>
      <c r="E49" s="140"/>
      <c r="F49" s="140"/>
      <c r="G49" s="140"/>
      <c r="H49" s="140"/>
      <c r="I49" s="140"/>
      <c r="J49" s="140"/>
      <c r="K49" s="140"/>
      <c r="L49" s="140"/>
      <c r="M49" s="140"/>
      <c r="N49" s="140"/>
    </row>
    <row r="50" spans="2:14" x14ac:dyDescent="0.25">
      <c r="B50" s="140"/>
      <c r="C50" s="140"/>
      <c r="D50" s="140"/>
      <c r="E50" s="140"/>
      <c r="F50" s="140"/>
      <c r="G50" s="140"/>
      <c r="H50" s="140"/>
      <c r="I50" s="140"/>
      <c r="J50" s="140"/>
      <c r="K50" s="140"/>
      <c r="L50" s="140"/>
      <c r="M50" s="140"/>
      <c r="N50" s="140"/>
    </row>
    <row r="51" spans="2:14" x14ac:dyDescent="0.25">
      <c r="B51" s="140"/>
      <c r="C51" s="140"/>
      <c r="D51" s="140"/>
      <c r="E51" s="140"/>
      <c r="F51" s="140"/>
      <c r="G51" s="140"/>
      <c r="H51" s="140"/>
      <c r="I51" s="140"/>
      <c r="J51" s="140"/>
      <c r="K51" s="140"/>
      <c r="L51" s="140"/>
      <c r="M51" s="140"/>
      <c r="N51" s="140"/>
    </row>
    <row r="52" spans="2:14" x14ac:dyDescent="0.25">
      <c r="B52" s="140"/>
      <c r="C52" s="140"/>
      <c r="D52" s="140"/>
      <c r="E52" s="140"/>
      <c r="F52" s="140"/>
      <c r="G52" s="140"/>
      <c r="H52" s="140"/>
      <c r="I52" s="140"/>
      <c r="J52" s="140"/>
      <c r="K52" s="140"/>
      <c r="L52" s="140"/>
      <c r="M52" s="140"/>
      <c r="N52" s="140"/>
    </row>
    <row r="53" spans="2:14" x14ac:dyDescent="0.25">
      <c r="B53" s="140"/>
      <c r="C53" s="140"/>
      <c r="D53" s="140"/>
      <c r="E53" s="140"/>
      <c r="F53" s="140"/>
      <c r="G53" s="140"/>
      <c r="H53" s="140"/>
      <c r="I53" s="140"/>
      <c r="J53" s="140"/>
      <c r="K53" s="140"/>
      <c r="L53" s="140"/>
      <c r="M53" s="140"/>
      <c r="N53" s="140"/>
    </row>
    <row r="54" spans="2:14" x14ac:dyDescent="0.25">
      <c r="B54" s="140"/>
      <c r="C54" s="140"/>
      <c r="D54" s="140"/>
      <c r="E54" s="140"/>
      <c r="F54" s="140"/>
      <c r="G54" s="140"/>
      <c r="H54" s="140"/>
      <c r="I54" s="140"/>
      <c r="J54" s="140"/>
      <c r="K54" s="140"/>
      <c r="L54" s="140"/>
      <c r="M54" s="140"/>
      <c r="N54" s="140"/>
    </row>
    <row r="55" spans="2:14" x14ac:dyDescent="0.25">
      <c r="B55" s="140"/>
      <c r="C55" s="140"/>
      <c r="D55" s="140"/>
      <c r="E55" s="140"/>
      <c r="F55" s="140"/>
      <c r="G55" s="140"/>
      <c r="H55" s="140"/>
      <c r="I55" s="140"/>
      <c r="J55" s="140"/>
      <c r="K55" s="140"/>
      <c r="L55" s="140"/>
      <c r="M55" s="140"/>
      <c r="N55" s="140"/>
    </row>
    <row r="56" spans="2:14" x14ac:dyDescent="0.25">
      <c r="B56" s="140"/>
      <c r="C56" s="140"/>
      <c r="D56" s="140"/>
      <c r="E56" s="140"/>
      <c r="F56" s="140"/>
      <c r="G56" s="140"/>
      <c r="H56" s="140"/>
      <c r="I56" s="140"/>
      <c r="J56" s="140"/>
      <c r="K56" s="140"/>
      <c r="L56" s="140"/>
      <c r="M56" s="140"/>
      <c r="N56" s="140"/>
    </row>
    <row r="57" spans="2:14" x14ac:dyDescent="0.25">
      <c r="B57" s="140"/>
      <c r="C57" s="140"/>
      <c r="D57" s="140"/>
      <c r="E57" s="140"/>
      <c r="F57" s="140"/>
      <c r="G57" s="140"/>
      <c r="H57" s="140"/>
      <c r="I57" s="140"/>
      <c r="J57" s="140"/>
      <c r="K57" s="140"/>
      <c r="L57" s="140"/>
      <c r="M57" s="140"/>
      <c r="N57" s="140"/>
    </row>
    <row r="58" spans="2:14" x14ac:dyDescent="0.25">
      <c r="B58" s="140"/>
      <c r="C58" s="140"/>
      <c r="D58" s="140"/>
      <c r="E58" s="140"/>
      <c r="F58" s="140"/>
      <c r="G58" s="140"/>
      <c r="H58" s="140"/>
      <c r="I58" s="140"/>
      <c r="J58" s="140"/>
      <c r="K58" s="140"/>
      <c r="L58" s="140"/>
      <c r="M58" s="140"/>
      <c r="N58" s="140"/>
    </row>
    <row r="59" spans="2:14" x14ac:dyDescent="0.25">
      <c r="B59" s="140"/>
      <c r="C59" s="140"/>
      <c r="D59" s="140"/>
      <c r="E59" s="140"/>
      <c r="F59" s="140"/>
      <c r="G59" s="140"/>
      <c r="H59" s="140"/>
      <c r="I59" s="140"/>
      <c r="J59" s="140"/>
      <c r="K59" s="140"/>
      <c r="L59" s="140"/>
      <c r="M59" s="140"/>
      <c r="N59" s="140"/>
    </row>
    <row r="60" spans="2:14" x14ac:dyDescent="0.25">
      <c r="B60" s="140"/>
      <c r="C60" s="140"/>
      <c r="D60" s="140"/>
      <c r="E60" s="140"/>
      <c r="F60" s="140"/>
      <c r="G60" s="140"/>
      <c r="H60" s="140"/>
      <c r="I60" s="140"/>
      <c r="J60" s="140"/>
      <c r="K60" s="140"/>
      <c r="L60" s="140"/>
      <c r="M60" s="140"/>
      <c r="N60" s="140"/>
    </row>
    <row r="61" spans="2:14" x14ac:dyDescent="0.25">
      <c r="B61" s="140"/>
      <c r="C61" s="140"/>
      <c r="D61" s="140"/>
      <c r="E61" s="140"/>
      <c r="F61" s="140"/>
      <c r="G61" s="140"/>
      <c r="H61" s="140"/>
      <c r="I61" s="140"/>
      <c r="J61" s="140"/>
      <c r="K61" s="140"/>
      <c r="L61" s="140"/>
      <c r="M61" s="140"/>
      <c r="N61" s="140"/>
    </row>
    <row r="62" spans="2:14" x14ac:dyDescent="0.25">
      <c r="B62" s="140"/>
      <c r="C62" s="140"/>
      <c r="D62" s="140"/>
      <c r="E62" s="140"/>
      <c r="F62" s="140"/>
      <c r="G62" s="140"/>
      <c r="H62" s="140"/>
      <c r="I62" s="140"/>
      <c r="J62" s="140"/>
      <c r="K62" s="140"/>
      <c r="L62" s="140"/>
      <c r="M62" s="140"/>
      <c r="N62" s="140"/>
    </row>
    <row r="63" spans="2:14" x14ac:dyDescent="0.25">
      <c r="B63" s="140"/>
      <c r="C63" s="140"/>
      <c r="D63" s="140"/>
      <c r="E63" s="140"/>
      <c r="F63" s="140"/>
      <c r="G63" s="140"/>
      <c r="H63" s="140"/>
      <c r="I63" s="140"/>
      <c r="J63" s="140"/>
      <c r="K63" s="140"/>
      <c r="L63" s="140"/>
      <c r="M63" s="140"/>
      <c r="N63" s="140"/>
    </row>
    <row r="64" spans="2:14" x14ac:dyDescent="0.25">
      <c r="B64" s="140"/>
      <c r="C64" s="140"/>
      <c r="D64" s="140"/>
      <c r="E64" s="140"/>
      <c r="F64" s="140"/>
      <c r="G64" s="140"/>
      <c r="H64" s="140"/>
      <c r="I64" s="140"/>
      <c r="J64" s="140"/>
      <c r="K64" s="140"/>
      <c r="L64" s="140"/>
      <c r="M64" s="140"/>
      <c r="N64" s="140"/>
    </row>
    <row r="65" spans="2:14" x14ac:dyDescent="0.25">
      <c r="B65" s="140"/>
      <c r="C65" s="140"/>
      <c r="D65" s="140"/>
      <c r="E65" s="140"/>
      <c r="F65" s="140"/>
      <c r="G65" s="140"/>
      <c r="H65" s="140"/>
      <c r="I65" s="140"/>
      <c r="J65" s="140"/>
      <c r="K65" s="140"/>
      <c r="L65" s="140"/>
      <c r="M65" s="140"/>
      <c r="N65" s="140"/>
    </row>
    <row r="66" spans="2:14" x14ac:dyDescent="0.25">
      <c r="B66" s="140"/>
      <c r="C66" s="140"/>
      <c r="D66" s="140"/>
      <c r="E66" s="140"/>
      <c r="F66" s="140"/>
      <c r="G66" s="140"/>
      <c r="H66" s="140"/>
      <c r="I66" s="140"/>
      <c r="J66" s="140"/>
      <c r="K66" s="140"/>
      <c r="L66" s="140"/>
      <c r="M66" s="140"/>
      <c r="N66" s="140"/>
    </row>
    <row r="67" spans="2:14" x14ac:dyDescent="0.25">
      <c r="B67" s="140"/>
      <c r="C67" s="140"/>
      <c r="D67" s="140"/>
      <c r="E67" s="140"/>
      <c r="F67" s="140"/>
      <c r="G67" s="140"/>
      <c r="H67" s="140"/>
      <c r="I67" s="140"/>
      <c r="J67" s="140"/>
      <c r="K67" s="140"/>
      <c r="L67" s="140"/>
      <c r="M67" s="140"/>
      <c r="N67" s="140"/>
    </row>
    <row r="68" spans="2:14" x14ac:dyDescent="0.25">
      <c r="B68" s="140"/>
      <c r="C68" s="140"/>
      <c r="D68" s="140"/>
      <c r="E68" s="140"/>
      <c r="F68" s="140"/>
      <c r="G68" s="140"/>
      <c r="H68" s="140"/>
      <c r="I68" s="140"/>
      <c r="J68" s="140"/>
      <c r="K68" s="140"/>
      <c r="L68" s="140"/>
      <c r="M68" s="140"/>
      <c r="N68" s="140"/>
    </row>
    <row r="69" spans="2:14" x14ac:dyDescent="0.25">
      <c r="B69" s="140"/>
      <c r="C69" s="140"/>
      <c r="D69" s="140"/>
      <c r="E69" s="140"/>
      <c r="F69" s="140"/>
      <c r="G69" s="140"/>
      <c r="H69" s="140"/>
      <c r="I69" s="140"/>
      <c r="J69" s="140"/>
      <c r="K69" s="140"/>
      <c r="L69" s="140"/>
      <c r="M69" s="140"/>
      <c r="N69" s="140"/>
    </row>
    <row r="70" spans="2:14" x14ac:dyDescent="0.25">
      <c r="B70" s="140"/>
      <c r="C70" s="140"/>
      <c r="D70" s="140"/>
      <c r="E70" s="140"/>
      <c r="F70" s="140"/>
      <c r="G70" s="140"/>
      <c r="H70" s="140"/>
      <c r="I70" s="140"/>
      <c r="J70" s="140"/>
      <c r="K70" s="140"/>
      <c r="L70" s="140"/>
      <c r="M70" s="140"/>
      <c r="N70" s="140"/>
    </row>
    <row r="71" spans="2:14" x14ac:dyDescent="0.25">
      <c r="B71" s="140"/>
      <c r="C71" s="140"/>
      <c r="D71" s="140"/>
      <c r="E71" s="140"/>
      <c r="F71" s="140"/>
      <c r="G71" s="140"/>
      <c r="H71" s="140"/>
      <c r="I71" s="140"/>
      <c r="J71" s="140"/>
      <c r="K71" s="140"/>
      <c r="L71" s="140"/>
      <c r="M71" s="140"/>
      <c r="N71" s="140"/>
    </row>
    <row r="72" spans="2:14" x14ac:dyDescent="0.25">
      <c r="B72" s="140"/>
      <c r="C72" s="140"/>
      <c r="D72" s="140"/>
      <c r="E72" s="140"/>
      <c r="F72" s="140"/>
      <c r="G72" s="140"/>
      <c r="H72" s="140"/>
      <c r="I72" s="140"/>
      <c r="J72" s="140"/>
      <c r="K72" s="140"/>
      <c r="L72" s="140"/>
      <c r="M72" s="140"/>
      <c r="N72" s="140"/>
    </row>
    <row r="73" spans="2:14" x14ac:dyDescent="0.25">
      <c r="B73" s="140"/>
      <c r="C73" s="140"/>
      <c r="D73" s="140"/>
      <c r="E73" s="140"/>
      <c r="F73" s="140"/>
      <c r="G73" s="140"/>
      <c r="H73" s="140"/>
      <c r="I73" s="140"/>
      <c r="J73" s="140"/>
      <c r="K73" s="140"/>
      <c r="L73" s="140"/>
      <c r="M73" s="140"/>
      <c r="N73" s="140"/>
    </row>
    <row r="74" spans="2:14" x14ac:dyDescent="0.25">
      <c r="B74" s="140"/>
      <c r="C74" s="140"/>
      <c r="D74" s="140"/>
      <c r="E74" s="140"/>
      <c r="F74" s="140"/>
      <c r="G74" s="140"/>
      <c r="H74" s="140"/>
      <c r="I74" s="140"/>
      <c r="J74" s="140"/>
      <c r="K74" s="140"/>
      <c r="L74" s="140"/>
      <c r="M74" s="140"/>
      <c r="N74" s="140"/>
    </row>
    <row r="75" spans="2:14" x14ac:dyDescent="0.25">
      <c r="B75" s="140"/>
      <c r="C75" s="140"/>
      <c r="D75" s="140"/>
      <c r="E75" s="140"/>
      <c r="F75" s="140"/>
      <c r="G75" s="140"/>
      <c r="H75" s="140"/>
      <c r="I75" s="140"/>
      <c r="J75" s="140"/>
      <c r="K75" s="140"/>
      <c r="L75" s="140"/>
      <c r="M75" s="140"/>
      <c r="N75" s="140"/>
    </row>
    <row r="76" spans="2:14" x14ac:dyDescent="0.25">
      <c r="B76" s="140"/>
      <c r="C76" s="140"/>
      <c r="D76" s="140"/>
      <c r="E76" s="140"/>
      <c r="F76" s="140"/>
      <c r="G76" s="140"/>
      <c r="H76" s="140"/>
      <c r="I76" s="140"/>
      <c r="J76" s="140"/>
      <c r="K76" s="140"/>
      <c r="L76" s="140"/>
      <c r="M76" s="140"/>
      <c r="N76" s="140"/>
    </row>
    <row r="77" spans="2:14" x14ac:dyDescent="0.25">
      <c r="B77" s="140"/>
      <c r="C77" s="140"/>
      <c r="D77" s="140"/>
      <c r="E77" s="140"/>
      <c r="F77" s="140"/>
      <c r="G77" s="140"/>
      <c r="H77" s="140"/>
      <c r="I77" s="140"/>
      <c r="J77" s="140"/>
      <c r="K77" s="140"/>
      <c r="L77" s="140"/>
      <c r="M77" s="140"/>
      <c r="N77" s="140"/>
    </row>
    <row r="78" spans="2:14" x14ac:dyDescent="0.25">
      <c r="B78" s="140"/>
      <c r="C78" s="140"/>
      <c r="D78" s="140"/>
      <c r="E78" s="140"/>
      <c r="F78" s="140"/>
      <c r="G78" s="140"/>
      <c r="H78" s="140"/>
      <c r="I78" s="140"/>
      <c r="J78" s="140"/>
      <c r="K78" s="140"/>
      <c r="L78" s="140"/>
      <c r="M78" s="140"/>
      <c r="N78" s="140"/>
    </row>
    <row r="79" spans="2:14" x14ac:dyDescent="0.25">
      <c r="B79" s="140"/>
      <c r="C79" s="140"/>
      <c r="D79" s="140"/>
      <c r="E79" s="140"/>
      <c r="F79" s="140"/>
      <c r="G79" s="140"/>
      <c r="H79" s="140"/>
      <c r="I79" s="140"/>
      <c r="J79" s="140"/>
      <c r="K79" s="140"/>
      <c r="L79" s="140"/>
      <c r="M79" s="140"/>
      <c r="N79" s="140"/>
    </row>
    <row r="80" spans="2:14" x14ac:dyDescent="0.25">
      <c r="B80" s="140"/>
      <c r="C80" s="140"/>
      <c r="D80" s="140"/>
      <c r="E80" s="140"/>
      <c r="F80" s="140"/>
      <c r="G80" s="140"/>
      <c r="H80" s="140"/>
      <c r="I80" s="140"/>
      <c r="J80" s="140"/>
      <c r="K80" s="140"/>
      <c r="L80" s="140"/>
      <c r="M80" s="140"/>
      <c r="N80" s="140"/>
    </row>
    <row r="81" spans="2:14" x14ac:dyDescent="0.25">
      <c r="B81" s="140"/>
      <c r="C81" s="140"/>
      <c r="D81" s="140"/>
      <c r="E81" s="140"/>
      <c r="F81" s="140"/>
      <c r="G81" s="140"/>
      <c r="H81" s="140"/>
      <c r="I81" s="140"/>
      <c r="J81" s="140"/>
      <c r="K81" s="140"/>
      <c r="L81" s="140"/>
      <c r="M81" s="140"/>
      <c r="N81" s="140"/>
    </row>
    <row r="82" spans="2:14" x14ac:dyDescent="0.25">
      <c r="B82" s="140"/>
      <c r="C82" s="140"/>
      <c r="D82" s="140"/>
      <c r="E82" s="140"/>
      <c r="F82" s="140"/>
      <c r="G82" s="140"/>
      <c r="H82" s="140"/>
      <c r="I82" s="140"/>
      <c r="J82" s="140"/>
      <c r="K82" s="140"/>
      <c r="L82" s="140"/>
      <c r="M82" s="140"/>
      <c r="N82" s="140"/>
    </row>
    <row r="83" spans="2:14" x14ac:dyDescent="0.25">
      <c r="B83" s="140"/>
      <c r="C83" s="140"/>
      <c r="D83" s="140"/>
      <c r="E83" s="140"/>
      <c r="F83" s="140"/>
      <c r="G83" s="140"/>
      <c r="H83" s="140"/>
      <c r="I83" s="140"/>
      <c r="J83" s="140"/>
      <c r="K83" s="140"/>
      <c r="L83" s="140"/>
      <c r="M83" s="140"/>
      <c r="N83" s="140"/>
    </row>
    <row r="84" spans="2:14" x14ac:dyDescent="0.25">
      <c r="B84" s="140"/>
      <c r="C84" s="140"/>
      <c r="D84" s="140"/>
      <c r="E84" s="140"/>
      <c r="F84" s="140"/>
      <c r="G84" s="140"/>
      <c r="H84" s="140"/>
      <c r="I84" s="140"/>
      <c r="J84" s="140"/>
      <c r="K84" s="140"/>
      <c r="L84" s="140"/>
      <c r="M84" s="140"/>
      <c r="N84" s="140"/>
    </row>
    <row r="85" spans="2:14" x14ac:dyDescent="0.25">
      <c r="B85" s="140"/>
      <c r="C85" s="140"/>
      <c r="D85" s="140"/>
      <c r="E85" s="140"/>
      <c r="F85" s="140"/>
      <c r="G85" s="140"/>
      <c r="H85" s="140"/>
      <c r="I85" s="140"/>
      <c r="J85" s="140"/>
      <c r="K85" s="140"/>
      <c r="L85" s="140"/>
      <c r="M85" s="140"/>
      <c r="N85" s="140"/>
    </row>
    <row r="86" spans="2:14" x14ac:dyDescent="0.25">
      <c r="B86" s="140"/>
      <c r="C86" s="140"/>
      <c r="D86" s="140"/>
      <c r="E86" s="140"/>
      <c r="F86" s="140"/>
      <c r="G86" s="140"/>
      <c r="H86" s="140"/>
      <c r="I86" s="140"/>
      <c r="J86" s="140"/>
      <c r="K86" s="140"/>
      <c r="L86" s="140"/>
      <c r="M86" s="140"/>
      <c r="N86" s="140"/>
    </row>
    <row r="87" spans="2:14" x14ac:dyDescent="0.25">
      <c r="B87" s="140"/>
      <c r="C87" s="140"/>
      <c r="D87" s="140"/>
      <c r="E87" s="140"/>
      <c r="F87" s="140"/>
      <c r="G87" s="140"/>
      <c r="H87" s="140"/>
      <c r="I87" s="140"/>
      <c r="J87" s="140"/>
      <c r="K87" s="140"/>
      <c r="L87" s="140"/>
      <c r="M87" s="140"/>
      <c r="N87" s="140"/>
    </row>
    <row r="88" spans="2:14" x14ac:dyDescent="0.25">
      <c r="B88" s="140"/>
      <c r="C88" s="140"/>
      <c r="D88" s="140"/>
      <c r="E88" s="140"/>
      <c r="F88" s="140"/>
      <c r="G88" s="140"/>
      <c r="H88" s="140"/>
      <c r="I88" s="140"/>
      <c r="J88" s="140"/>
      <c r="K88" s="140"/>
      <c r="L88" s="140"/>
      <c r="M88" s="140"/>
      <c r="N88" s="140"/>
    </row>
    <row r="89" spans="2:14" x14ac:dyDescent="0.25">
      <c r="B89" s="140"/>
      <c r="C89" s="140"/>
      <c r="D89" s="140"/>
      <c r="E89" s="140"/>
      <c r="F89" s="140"/>
      <c r="G89" s="140"/>
      <c r="H89" s="140"/>
      <c r="I89" s="140"/>
      <c r="J89" s="140"/>
      <c r="K89" s="140"/>
      <c r="L89" s="140"/>
      <c r="M89" s="140"/>
      <c r="N89" s="140"/>
    </row>
    <row r="90" spans="2:14" x14ac:dyDescent="0.25">
      <c r="B90" s="140"/>
      <c r="C90" s="140"/>
      <c r="D90" s="140"/>
      <c r="E90" s="140"/>
      <c r="F90" s="140"/>
      <c r="G90" s="140"/>
      <c r="H90" s="140"/>
      <c r="I90" s="140"/>
      <c r="J90" s="140"/>
      <c r="K90" s="140"/>
      <c r="L90" s="140"/>
      <c r="M90" s="140"/>
      <c r="N90" s="140"/>
    </row>
    <row r="91" spans="2:14" x14ac:dyDescent="0.25">
      <c r="B91" s="140"/>
      <c r="C91" s="140"/>
      <c r="D91" s="140"/>
      <c r="E91" s="140"/>
      <c r="F91" s="140"/>
      <c r="G91" s="140"/>
      <c r="H91" s="140"/>
      <c r="I91" s="140"/>
      <c r="J91" s="140"/>
      <c r="K91" s="140"/>
      <c r="L91" s="140"/>
      <c r="M91" s="140"/>
      <c r="N91" s="140"/>
    </row>
    <row r="92" spans="2:14" x14ac:dyDescent="0.25">
      <c r="B92" s="140"/>
      <c r="C92" s="140"/>
      <c r="D92" s="140"/>
      <c r="E92" s="140"/>
      <c r="F92" s="140"/>
      <c r="G92" s="140"/>
      <c r="H92" s="140"/>
      <c r="I92" s="140"/>
      <c r="J92" s="140"/>
      <c r="K92" s="140"/>
      <c r="L92" s="140"/>
      <c r="M92" s="140"/>
      <c r="N92" s="140"/>
    </row>
    <row r="93" spans="2:14" x14ac:dyDescent="0.25">
      <c r="B93" s="140"/>
      <c r="C93" s="140"/>
      <c r="D93" s="140"/>
      <c r="E93" s="140"/>
      <c r="F93" s="140"/>
      <c r="G93" s="140"/>
      <c r="H93" s="140"/>
      <c r="I93" s="140"/>
      <c r="J93" s="140"/>
      <c r="K93" s="140"/>
      <c r="L93" s="140"/>
      <c r="M93" s="140"/>
      <c r="N93" s="140"/>
    </row>
    <row r="94" spans="2:14" x14ac:dyDescent="0.25">
      <c r="B94" s="140"/>
      <c r="C94" s="140"/>
      <c r="D94" s="140"/>
      <c r="E94" s="140"/>
      <c r="F94" s="140"/>
      <c r="G94" s="140"/>
      <c r="H94" s="140"/>
      <c r="I94" s="140"/>
      <c r="J94" s="140"/>
      <c r="K94" s="140"/>
      <c r="L94" s="140"/>
      <c r="M94" s="140"/>
      <c r="N94" s="140"/>
    </row>
    <row r="95" spans="2:14" x14ac:dyDescent="0.25">
      <c r="B95" s="140"/>
      <c r="C95" s="140"/>
      <c r="D95" s="140"/>
      <c r="E95" s="140"/>
      <c r="F95" s="140"/>
      <c r="G95" s="140"/>
      <c r="H95" s="140"/>
      <c r="I95" s="140"/>
      <c r="J95" s="140"/>
      <c r="K95" s="140"/>
      <c r="L95" s="140"/>
      <c r="M95" s="140"/>
      <c r="N95" s="140"/>
    </row>
    <row r="96" spans="2:14" x14ac:dyDescent="0.25">
      <c r="B96" s="140"/>
      <c r="C96" s="140"/>
      <c r="D96" s="140"/>
      <c r="E96" s="140"/>
      <c r="F96" s="140"/>
      <c r="G96" s="140"/>
      <c r="H96" s="140"/>
      <c r="I96" s="140"/>
      <c r="J96" s="140"/>
      <c r="K96" s="140"/>
      <c r="L96" s="140"/>
      <c r="M96" s="140"/>
      <c r="N96" s="140"/>
    </row>
    <row r="97" spans="2:14" x14ac:dyDescent="0.25">
      <c r="B97" s="140"/>
      <c r="C97" s="140"/>
      <c r="D97" s="140"/>
      <c r="E97" s="140"/>
      <c r="F97" s="140"/>
      <c r="G97" s="140"/>
      <c r="H97" s="140"/>
      <c r="I97" s="140"/>
      <c r="J97" s="140"/>
      <c r="K97" s="140"/>
      <c r="L97" s="140"/>
      <c r="M97" s="140"/>
      <c r="N97" s="140"/>
    </row>
    <row r="98" spans="2:14" x14ac:dyDescent="0.25">
      <c r="B98" s="140"/>
      <c r="C98" s="140"/>
      <c r="D98" s="140"/>
      <c r="E98" s="140"/>
      <c r="F98" s="140"/>
      <c r="G98" s="140"/>
      <c r="H98" s="140"/>
      <c r="I98" s="140"/>
      <c r="J98" s="140"/>
      <c r="K98" s="140"/>
      <c r="L98" s="140"/>
      <c r="M98" s="140"/>
      <c r="N98" s="140"/>
    </row>
    <row r="99" spans="2:14" x14ac:dyDescent="0.25">
      <c r="B99" s="140"/>
      <c r="C99" s="140"/>
      <c r="D99" s="140"/>
      <c r="E99" s="140"/>
      <c r="F99" s="140"/>
      <c r="G99" s="140"/>
      <c r="H99" s="140"/>
      <c r="I99" s="140"/>
      <c r="J99" s="140"/>
      <c r="K99" s="140"/>
      <c r="L99" s="140"/>
      <c r="M99" s="140"/>
      <c r="N99" s="140"/>
    </row>
    <row r="100" spans="2:14" x14ac:dyDescent="0.25">
      <c r="B100" s="140"/>
      <c r="C100" s="140"/>
      <c r="D100" s="140"/>
      <c r="E100" s="140"/>
      <c r="F100" s="140"/>
      <c r="G100" s="140"/>
      <c r="H100" s="140"/>
      <c r="I100" s="140"/>
      <c r="J100" s="140"/>
      <c r="K100" s="140"/>
      <c r="L100" s="140"/>
      <c r="M100" s="140"/>
      <c r="N100" s="140"/>
    </row>
  </sheetData>
  <sheetProtection sheet="1" objects="1" scenarios="1" selectLockedCells="1" selectUnlockedCells="1"/>
  <mergeCells count="5">
    <mergeCell ref="J5:K5"/>
    <mergeCell ref="J6:K6"/>
    <mergeCell ref="I4:K4"/>
    <mergeCell ref="J7:K7"/>
    <mergeCell ref="C7:D7"/>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304129" r:id="rId4" name="Home">
          <controlPr autoLine="0" r:id="rId5">
            <anchor moveWithCells="1">
              <from>
                <xdr:col>14</xdr:col>
                <xdr:colOff>9525</xdr:colOff>
                <xdr:row>0</xdr:row>
                <xdr:rowOff>9525</xdr:rowOff>
              </from>
              <to>
                <xdr:col>15</xdr:col>
                <xdr:colOff>161925</xdr:colOff>
                <xdr:row>4</xdr:row>
                <xdr:rowOff>161925</xdr:rowOff>
              </to>
            </anchor>
          </controlPr>
        </control>
      </mc:Choice>
      <mc:Fallback>
        <control shapeId="304129" r:id="rId4" name="Home"/>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8D8B"/>
  </sheetPr>
  <dimension ref="A1:C9"/>
  <sheetViews>
    <sheetView workbookViewId="0">
      <selection activeCell="C14" sqref="C14"/>
    </sheetView>
  </sheetViews>
  <sheetFormatPr defaultColWidth="10.85546875" defaultRowHeight="15" x14ac:dyDescent="0.25"/>
  <cols>
    <col min="1" max="1" width="19.28515625" customWidth="1"/>
    <col min="2" max="2" width="24.42578125" customWidth="1"/>
    <col min="3" max="3" width="77.7109375" customWidth="1"/>
  </cols>
  <sheetData>
    <row r="1" spans="1:3" ht="45" x14ac:dyDescent="0.25">
      <c r="A1" s="308" t="s">
        <v>326</v>
      </c>
      <c r="B1" s="299" t="s">
        <v>324</v>
      </c>
      <c r="C1" s="259"/>
    </row>
    <row r="2" spans="1:3" x14ac:dyDescent="0.25">
      <c r="A2" s="297" t="s">
        <v>267</v>
      </c>
      <c r="B2" s="297">
        <v>850</v>
      </c>
    </row>
    <row r="3" spans="1:3" x14ac:dyDescent="0.25">
      <c r="A3" s="297" t="s">
        <v>268</v>
      </c>
      <c r="B3" s="297">
        <v>500</v>
      </c>
    </row>
    <row r="4" spans="1:3" x14ac:dyDescent="0.25">
      <c r="A4" s="297" t="s">
        <v>269</v>
      </c>
      <c r="B4" s="297">
        <v>320</v>
      </c>
    </row>
    <row r="5" spans="1:3" x14ac:dyDescent="0.25">
      <c r="A5" s="297" t="s">
        <v>271</v>
      </c>
      <c r="B5" s="297">
        <v>200</v>
      </c>
    </row>
    <row r="6" spans="1:3" ht="30" x14ac:dyDescent="0.25">
      <c r="A6" s="297" t="s">
        <v>270</v>
      </c>
      <c r="B6" s="297">
        <v>30</v>
      </c>
    </row>
    <row r="7" spans="1:3" x14ac:dyDescent="0.25">
      <c r="A7" s="298" t="s">
        <v>73</v>
      </c>
      <c r="B7" s="298">
        <v>0</v>
      </c>
    </row>
    <row r="8" spans="1:3" x14ac:dyDescent="0.25">
      <c r="A8" s="298" t="s">
        <v>215</v>
      </c>
      <c r="B8" s="298">
        <v>160</v>
      </c>
    </row>
    <row r="9" spans="1:3" ht="71.45" customHeight="1" x14ac:dyDescent="0.25">
      <c r="A9" s="335" t="s">
        <v>325</v>
      </c>
      <c r="B9" s="335"/>
    </row>
  </sheetData>
  <mergeCells count="1">
    <mergeCell ref="A9:B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I29"/>
  <sheetViews>
    <sheetView workbookViewId="0">
      <selection activeCell="D14" sqref="D14:E14"/>
    </sheetView>
  </sheetViews>
  <sheetFormatPr defaultColWidth="10.85546875" defaultRowHeight="15" x14ac:dyDescent="0.25"/>
  <cols>
    <col min="3" max="3" width="34.7109375" customWidth="1"/>
    <col min="5" max="5" width="14.7109375" bestFit="1" customWidth="1"/>
    <col min="6" max="6" width="17.42578125" bestFit="1" customWidth="1"/>
    <col min="9" max="9" width="12" bestFit="1" customWidth="1"/>
  </cols>
  <sheetData>
    <row r="1" spans="1:9" ht="15.75" thickBot="1" x14ac:dyDescent="0.3">
      <c r="A1" s="188"/>
      <c r="B1" s="188"/>
      <c r="C1" s="188"/>
      <c r="D1" s="188"/>
      <c r="E1" s="188"/>
      <c r="F1" s="188"/>
      <c r="G1" s="188"/>
      <c r="H1" s="188"/>
      <c r="I1" s="188"/>
    </row>
    <row r="2" spans="1:9" x14ac:dyDescent="0.25">
      <c r="A2" s="188"/>
      <c r="B2" s="542" t="s">
        <v>351</v>
      </c>
      <c r="C2" s="543"/>
      <c r="D2" s="543"/>
      <c r="E2" s="543"/>
      <c r="F2" s="543"/>
      <c r="G2" s="544"/>
      <c r="H2" s="188"/>
      <c r="I2" s="188"/>
    </row>
    <row r="3" spans="1:9" x14ac:dyDescent="0.25">
      <c r="A3" s="188"/>
      <c r="B3" s="545"/>
      <c r="C3" s="546"/>
      <c r="D3" s="546"/>
      <c r="E3" s="546"/>
      <c r="F3" s="546"/>
      <c r="G3" s="547"/>
      <c r="H3" s="188"/>
      <c r="I3" s="188"/>
    </row>
    <row r="4" spans="1:9" x14ac:dyDescent="0.25">
      <c r="A4" s="188"/>
      <c r="B4" s="190"/>
      <c r="C4" s="191"/>
      <c r="D4" s="191"/>
      <c r="E4" s="191"/>
      <c r="F4" s="191"/>
      <c r="G4" s="192"/>
      <c r="H4" s="188"/>
      <c r="I4" s="188"/>
    </row>
    <row r="5" spans="1:9" x14ac:dyDescent="0.25">
      <c r="A5" s="188"/>
      <c r="B5" s="190"/>
      <c r="C5" s="193" t="s">
        <v>313</v>
      </c>
      <c r="D5" s="548">
        <f>'City Profile'!F18</f>
        <v>2019</v>
      </c>
      <c r="E5" s="549"/>
      <c r="F5" s="191"/>
      <c r="G5" s="192"/>
      <c r="H5" s="188"/>
      <c r="I5" s="188"/>
    </row>
    <row r="6" spans="1:9" x14ac:dyDescent="0.25">
      <c r="A6" s="188"/>
      <c r="B6" s="190"/>
      <c r="C6" s="193" t="s">
        <v>327</v>
      </c>
      <c r="D6" s="548">
        <v>2050</v>
      </c>
      <c r="E6" s="549"/>
      <c r="F6" s="191"/>
      <c r="G6" s="192"/>
      <c r="H6" s="188"/>
      <c r="I6" s="188"/>
    </row>
    <row r="7" spans="1:9" x14ac:dyDescent="0.25">
      <c r="A7" s="188"/>
      <c r="B7" s="190"/>
      <c r="C7" s="193" t="s">
        <v>328</v>
      </c>
      <c r="D7" s="535" t="s">
        <v>9</v>
      </c>
      <c r="E7" s="535"/>
      <c r="F7" s="191"/>
      <c r="G7" s="192"/>
      <c r="H7" s="188"/>
      <c r="I7" s="188"/>
    </row>
    <row r="8" spans="1:9" x14ac:dyDescent="0.25">
      <c r="A8" s="188"/>
      <c r="B8" s="190"/>
      <c r="C8" s="193" t="s">
        <v>158</v>
      </c>
      <c r="D8" s="535" t="s">
        <v>161</v>
      </c>
      <c r="E8" s="535"/>
      <c r="F8" s="191"/>
      <c r="G8" s="192"/>
      <c r="H8" s="188"/>
      <c r="I8" s="188"/>
    </row>
    <row r="9" spans="1:9" hidden="1" x14ac:dyDescent="0.25">
      <c r="A9" s="188"/>
      <c r="B9" s="190"/>
      <c r="C9" s="193" t="s">
        <v>154</v>
      </c>
      <c r="D9" s="535">
        <v>1</v>
      </c>
      <c r="E9" s="535"/>
      <c r="F9" s="191"/>
      <c r="G9" s="192"/>
      <c r="H9" s="188"/>
      <c r="I9" s="188"/>
    </row>
    <row r="10" spans="1:9" x14ac:dyDescent="0.25">
      <c r="A10" s="188"/>
      <c r="B10" s="190"/>
      <c r="C10" s="193" t="s">
        <v>329</v>
      </c>
      <c r="D10" s="534">
        <f>Forecast!I6</f>
        <v>3</v>
      </c>
      <c r="E10" s="534"/>
      <c r="F10" s="191" t="s">
        <v>194</v>
      </c>
      <c r="G10" s="192"/>
      <c r="H10" s="188"/>
      <c r="I10" s="188"/>
    </row>
    <row r="11" spans="1:9" x14ac:dyDescent="0.25">
      <c r="A11" s="188"/>
      <c r="B11" s="190"/>
      <c r="C11" s="194" t="s">
        <v>340</v>
      </c>
      <c r="D11" s="535">
        <v>12</v>
      </c>
      <c r="E11" s="535"/>
      <c r="F11" s="191"/>
      <c r="G11" s="192"/>
      <c r="H11" s="188"/>
      <c r="I11" s="188"/>
    </row>
    <row r="12" spans="1:9" x14ac:dyDescent="0.25">
      <c r="A12" s="188"/>
      <c r="B12" s="190"/>
      <c r="C12" s="191"/>
      <c r="D12" s="191"/>
      <c r="E12" s="191"/>
      <c r="F12" s="191"/>
      <c r="G12" s="192"/>
      <c r="H12" s="188"/>
      <c r="I12" s="188"/>
    </row>
    <row r="13" spans="1:9" x14ac:dyDescent="0.25">
      <c r="A13" s="188"/>
      <c r="B13" s="190"/>
      <c r="C13" s="191"/>
      <c r="D13" s="536" t="s">
        <v>155</v>
      </c>
      <c r="E13" s="536"/>
      <c r="F13" s="210" t="s">
        <v>201</v>
      </c>
      <c r="G13" s="192"/>
      <c r="H13" s="188"/>
      <c r="I13" s="188"/>
    </row>
    <row r="14" spans="1:9" x14ac:dyDescent="0.25">
      <c r="A14" s="188"/>
      <c r="B14" s="190"/>
      <c r="C14" s="196" t="s">
        <v>341</v>
      </c>
      <c r="D14" s="535" t="s">
        <v>96</v>
      </c>
      <c r="E14" s="535"/>
      <c r="F14" s="197">
        <v>680</v>
      </c>
      <c r="G14" s="198"/>
      <c r="H14" s="188"/>
      <c r="I14" s="188"/>
    </row>
    <row r="15" spans="1:9" x14ac:dyDescent="0.25">
      <c r="A15" s="188"/>
      <c r="B15" s="190"/>
      <c r="C15" s="177" t="s">
        <v>331</v>
      </c>
      <c r="D15" s="178">
        <v>0</v>
      </c>
      <c r="E15" s="182" t="s">
        <v>253</v>
      </c>
      <c r="F15" s="182"/>
      <c r="G15" s="192"/>
      <c r="H15" s="188"/>
      <c r="I15" s="188"/>
    </row>
    <row r="16" spans="1:9" x14ac:dyDescent="0.25">
      <c r="A16" s="188"/>
      <c r="B16" s="190"/>
      <c r="C16" s="191"/>
      <c r="D16" s="191"/>
      <c r="E16" s="191"/>
      <c r="F16" s="191"/>
      <c r="G16" s="192"/>
      <c r="H16" s="188"/>
      <c r="I16" s="188"/>
    </row>
    <row r="17" spans="1:9" x14ac:dyDescent="0.25">
      <c r="A17" s="188"/>
      <c r="B17" s="190"/>
      <c r="C17" s="191"/>
      <c r="D17" s="191"/>
      <c r="E17" s="191"/>
      <c r="F17" s="191"/>
      <c r="G17" s="192"/>
      <c r="H17" s="188"/>
      <c r="I17" s="188"/>
    </row>
    <row r="18" spans="1:9" x14ac:dyDescent="0.25">
      <c r="A18" s="188"/>
      <c r="B18" s="190"/>
      <c r="C18" s="191"/>
      <c r="D18" s="191"/>
      <c r="E18" s="191"/>
      <c r="F18" s="191"/>
      <c r="G18" s="192"/>
      <c r="H18" s="188"/>
      <c r="I18" s="188"/>
    </row>
    <row r="19" spans="1:9" x14ac:dyDescent="0.25">
      <c r="A19" s="188"/>
      <c r="B19" s="190"/>
      <c r="C19" s="191"/>
      <c r="D19" s="191"/>
      <c r="E19" s="191"/>
      <c r="F19" s="191"/>
      <c r="G19" s="192"/>
      <c r="H19" s="188"/>
      <c r="I19" s="188"/>
    </row>
    <row r="20" spans="1:9" x14ac:dyDescent="0.25">
      <c r="A20" s="188"/>
      <c r="B20" s="190"/>
      <c r="C20" s="191"/>
      <c r="D20" s="269" t="s">
        <v>332</v>
      </c>
      <c r="E20" s="270" t="s">
        <v>333</v>
      </c>
      <c r="F20" s="271" t="s">
        <v>334</v>
      </c>
      <c r="G20" s="192"/>
      <c r="H20" s="188"/>
      <c r="I20" s="188"/>
    </row>
    <row r="21" spans="1:9" x14ac:dyDescent="0.25">
      <c r="A21" s="188"/>
      <c r="B21" s="190"/>
      <c r="C21" s="199"/>
      <c r="D21" s="200">
        <f>D5</f>
        <v>2019</v>
      </c>
      <c r="E21" s="200">
        <f>D6</f>
        <v>2050</v>
      </c>
      <c r="F21" s="200">
        <f>D6</f>
        <v>2050</v>
      </c>
      <c r="G21" s="192"/>
      <c r="H21" s="188"/>
      <c r="I21" s="188"/>
    </row>
    <row r="22" spans="1:9" ht="15.75" thickBot="1" x14ac:dyDescent="0.3">
      <c r="A22" s="188"/>
      <c r="B22" s="190"/>
      <c r="C22" s="304" t="s">
        <v>335</v>
      </c>
      <c r="D22" s="201">
        <v>0</v>
      </c>
      <c r="E22" s="201">
        <f>D22*(1+$D$10/100)^($E$21-$D$21)</f>
        <v>0</v>
      </c>
      <c r="F22" s="201">
        <f>D22*(1+$D$10/100)^($E$21-$D$21)*(1-(D11/100))</f>
        <v>0</v>
      </c>
      <c r="G22" s="192"/>
      <c r="H22" s="188"/>
      <c r="I22" s="188"/>
    </row>
    <row r="23" spans="1:9" ht="15.75" thickBot="1" x14ac:dyDescent="0.3">
      <c r="A23" s="188"/>
      <c r="B23" s="190"/>
      <c r="C23" s="304" t="s">
        <v>336</v>
      </c>
      <c r="D23" s="202">
        <v>0</v>
      </c>
      <c r="E23" s="201">
        <f>D23*(1+$D$10/100)^($E$21-$D$21)</f>
        <v>0</v>
      </c>
      <c r="F23" s="201">
        <f>D23*(1+$D$10/100)^($E$21-$D$21)*(1-(D11/100))</f>
        <v>0</v>
      </c>
      <c r="G23" s="192"/>
      <c r="H23" s="188"/>
      <c r="I23" s="188"/>
    </row>
    <row r="24" spans="1:9" ht="15.75" thickBot="1" x14ac:dyDescent="0.3">
      <c r="A24" s="188"/>
      <c r="B24" s="190"/>
      <c r="C24" s="305" t="s">
        <v>337</v>
      </c>
      <c r="D24" s="203">
        <v>0</v>
      </c>
      <c r="E24" s="254">
        <v>0</v>
      </c>
      <c r="F24" s="203">
        <v>0</v>
      </c>
      <c r="G24" s="192"/>
      <c r="H24" s="188"/>
      <c r="I24" s="188"/>
    </row>
    <row r="25" spans="1:9" ht="15.75" thickBot="1" x14ac:dyDescent="0.3">
      <c r="A25" s="188"/>
      <c r="B25" s="190"/>
      <c r="C25" s="537" t="s">
        <v>388</v>
      </c>
      <c r="D25" s="538"/>
      <c r="E25" s="539"/>
      <c r="F25" s="204">
        <f>IF(F24=0,0,(1-F24/E24)*100)</f>
        <v>0</v>
      </c>
      <c r="G25" s="192"/>
      <c r="H25" s="188"/>
      <c r="I25" s="188"/>
    </row>
    <row r="26" spans="1:9" x14ac:dyDescent="0.25">
      <c r="A26" s="188"/>
      <c r="B26" s="190"/>
      <c r="C26" s="191"/>
      <c r="D26" s="191"/>
      <c r="E26" s="191"/>
      <c r="F26" s="191"/>
      <c r="G26" s="192"/>
      <c r="H26" s="188"/>
      <c r="I26" s="188"/>
    </row>
    <row r="27" spans="1:9" ht="15.75" thickBot="1" x14ac:dyDescent="0.3">
      <c r="A27" s="188"/>
      <c r="B27" s="205"/>
      <c r="C27" s="206"/>
      <c r="D27" s="206"/>
      <c r="E27" s="206"/>
      <c r="F27" s="206"/>
      <c r="G27" s="207"/>
      <c r="H27" s="188"/>
    </row>
    <row r="28" spans="1:9" ht="7.5" customHeight="1" x14ac:dyDescent="0.25"/>
    <row r="29" spans="1:9" ht="40.5" customHeight="1" x14ac:dyDescent="0.25">
      <c r="B29" s="532" t="s">
        <v>338</v>
      </c>
      <c r="C29" s="532"/>
      <c r="D29" s="532"/>
      <c r="E29" s="532"/>
      <c r="F29" s="532"/>
      <c r="G29" s="532"/>
    </row>
  </sheetData>
  <sheetProtection sheet="1" objects="1" scenarios="1" selectLockedCells="1"/>
  <mergeCells count="12">
    <mergeCell ref="D9:E9"/>
    <mergeCell ref="B2:G3"/>
    <mergeCell ref="D5:E5"/>
    <mergeCell ref="D6:E6"/>
    <mergeCell ref="D7:E7"/>
    <mergeCell ref="D8:E8"/>
    <mergeCell ref="B29:G29"/>
    <mergeCell ref="D10:E10"/>
    <mergeCell ref="D11:E11"/>
    <mergeCell ref="D13:E13"/>
    <mergeCell ref="D14:E14"/>
    <mergeCell ref="C25:E25"/>
  </mergeCells>
  <conditionalFormatting sqref="F24">
    <cfRule type="cellIs" dxfId="9" priority="3" operator="greaterThan">
      <formula>0</formula>
    </cfRule>
    <cfRule type="cellIs" dxfId="8" priority="4" operator="equal">
      <formula>0</formula>
    </cfRule>
  </conditionalFormatting>
  <conditionalFormatting sqref="F25">
    <cfRule type="cellIs" dxfId="7" priority="1" operator="greaterThan">
      <formula>0</formula>
    </cfRule>
    <cfRule type="cellIs" dxfId="6" priority="2" operator="equal">
      <formula>0</formula>
    </cfRule>
  </conditionalFormatting>
  <dataValidations count="2">
    <dataValidation type="whole" operator="greaterThan" allowBlank="1" showInputMessage="1" showErrorMessage="1" sqref="D6:E6">
      <formula1>2021</formula1>
    </dataValidation>
    <dataValidation type="whole" operator="greaterThan" allowBlank="1" showInputMessage="1" showErrorMessage="1" sqref="D5:E5">
      <formula1>2017</formula1>
    </dataValidation>
  </dataValidations>
  <pageMargins left="0.7" right="0.7" top="0.75" bottom="0.75" header="0.3" footer="0.3"/>
  <drawing r:id="rId1"/>
  <legacyDrawing r:id="rId2"/>
  <controls>
    <mc:AlternateContent xmlns:mc="http://schemas.openxmlformats.org/markup-compatibility/2006">
      <mc:Choice Requires="x14">
        <control shapeId="196616" r:id="rId3" name="Home">
          <controlPr autoLine="0" r:id="rId4">
            <anchor moveWithCells="1">
              <from>
                <xdr:col>7</xdr:col>
                <xdr:colOff>123825</xdr:colOff>
                <xdr:row>1</xdr:row>
                <xdr:rowOff>9525</xdr:rowOff>
              </from>
              <to>
                <xdr:col>8</xdr:col>
                <xdr:colOff>314325</xdr:colOff>
                <xdr:row>5</xdr:row>
                <xdr:rowOff>161925</xdr:rowOff>
              </to>
            </anchor>
          </controlPr>
        </control>
      </mc:Choice>
      <mc:Fallback>
        <control shapeId="196616" r:id="rId3" name="Home"/>
      </mc:Fallback>
    </mc:AlternateContent>
    <mc:AlternateContent xmlns:mc="http://schemas.openxmlformats.org/markup-compatibility/2006">
      <mc:Choice Requires="x14">
        <control shapeId="196617" r:id="rId5" name="Back">
          <controlPr autoLine="0" r:id="rId6">
            <anchor moveWithCells="1">
              <from>
                <xdr:col>7</xdr:col>
                <xdr:colOff>123825</xdr:colOff>
                <xdr:row>6</xdr:row>
                <xdr:rowOff>47625</xdr:rowOff>
              </from>
              <to>
                <xdr:col>8</xdr:col>
                <xdr:colOff>314325</xdr:colOff>
                <xdr:row>12</xdr:row>
                <xdr:rowOff>9525</xdr:rowOff>
              </to>
            </anchor>
          </controlPr>
        </control>
      </mc:Choice>
      <mc:Fallback>
        <control shapeId="196617" r:id="rId5" name="Back"/>
      </mc:Fallback>
    </mc:AlternateContent>
    <mc:AlternateContent xmlns:mc="http://schemas.openxmlformats.org/markup-compatibility/2006">
      <mc:Choice Requires="x14">
        <control shapeId="196609" r:id="rId7" name="Button 1">
          <controlPr defaultSize="0" print="0" autoFill="0" autoPict="0" macro="[0]!distanceReductionAssessmentImpact">
            <anchor moveWithCells="1">
              <from>
                <xdr:col>3</xdr:col>
                <xdr:colOff>171450</xdr:colOff>
                <xdr:row>16</xdr:row>
                <xdr:rowOff>19050</xdr:rowOff>
              </from>
              <to>
                <xdr:col>4</xdr:col>
                <xdr:colOff>514350</xdr:colOff>
                <xdr:row>17</xdr:row>
                <xdr:rowOff>57150</xdr:rowOff>
              </to>
            </anchor>
          </controlPr>
        </control>
      </mc:Choice>
    </mc:AlternateContent>
  </controls>
  <extLst>
    <ext xmlns:x14="http://schemas.microsoft.com/office/spreadsheetml/2009/9/main" uri="{CCE6A557-97BC-4b89-ADB6-D9C93CAAB3DF}">
      <x14:dataValidations xmlns:xm="http://schemas.microsoft.com/office/excel/2006/main" count="3">
        <x14:dataValidation type="list" allowBlank="1" showInputMessage="1" showErrorMessage="1">
          <x14:formula1>
            <xm:f>'Road Parameters'!$B$20:$B$26</xm:f>
          </x14:formula1>
          <xm:sqref>D14:E14</xm:sqref>
        </x14:dataValidation>
        <x14:dataValidation type="list" allowBlank="1" showInputMessage="1" showErrorMessage="1">
          <x14:formula1>
            <xm:f>'Road Parameters'!$D$2:$D$12</xm:f>
          </x14:formula1>
          <xm:sqref>D7:E7</xm:sqref>
        </x14:dataValidation>
        <x14:dataValidation type="list" allowBlank="1" showInputMessage="1" showErrorMessage="1">
          <x14:formula1>
            <xm:f>'Common parameters'!$D$2:$D$3</xm:f>
          </x14:formula1>
          <xm:sqref>D8:E8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P1"/>
  <sheetViews>
    <sheetView zoomScaleNormal="100" workbookViewId="0">
      <selection activeCell="A2" sqref="A2:XFD6"/>
    </sheetView>
  </sheetViews>
  <sheetFormatPr defaultColWidth="11.42578125" defaultRowHeight="12.75" x14ac:dyDescent="0.2"/>
  <cols>
    <col min="1" max="1" width="6.5703125" style="83" bestFit="1" customWidth="1"/>
    <col min="2" max="2" width="30.5703125" style="83" bestFit="1" customWidth="1"/>
    <col min="3" max="3" width="10" style="83" bestFit="1" customWidth="1"/>
    <col min="4" max="4" width="21.7109375" style="83" bestFit="1" customWidth="1"/>
    <col min="5" max="5" width="21.5703125" style="83" bestFit="1" customWidth="1"/>
    <col min="6" max="7" width="14.85546875" style="83" bestFit="1" customWidth="1"/>
    <col min="8" max="8" width="16" style="83" customWidth="1"/>
    <col min="9" max="10" width="13.140625" style="83" bestFit="1" customWidth="1"/>
    <col min="11" max="11" width="12.5703125" style="83" bestFit="1" customWidth="1"/>
    <col min="12" max="12" width="10.85546875" style="83" bestFit="1" customWidth="1"/>
    <col min="13" max="13" width="19.5703125" style="109" bestFit="1" customWidth="1"/>
    <col min="14" max="14" width="15.85546875" style="83" bestFit="1" customWidth="1"/>
    <col min="15" max="16384" width="11.42578125" style="83"/>
  </cols>
  <sheetData>
    <row r="1" spans="1:16" ht="13.5" thickBot="1" x14ac:dyDescent="0.25">
      <c r="A1" s="77" t="s">
        <v>11</v>
      </c>
      <c r="B1" s="78" t="s">
        <v>216</v>
      </c>
      <c r="C1" s="78" t="s">
        <v>217</v>
      </c>
      <c r="D1" s="78" t="s">
        <v>222</v>
      </c>
      <c r="E1" s="79" t="s">
        <v>272</v>
      </c>
      <c r="F1" s="78" t="s">
        <v>218</v>
      </c>
      <c r="G1" s="78" t="s">
        <v>219</v>
      </c>
      <c r="H1" s="84" t="s">
        <v>49</v>
      </c>
      <c r="I1" s="84" t="s">
        <v>50</v>
      </c>
      <c r="J1" s="81" t="s">
        <v>76</v>
      </c>
      <c r="K1" s="81" t="s">
        <v>41</v>
      </c>
      <c r="L1" s="81" t="s">
        <v>51</v>
      </c>
      <c r="M1" s="78" t="s">
        <v>220</v>
      </c>
      <c r="N1" s="108" t="s">
        <v>112</v>
      </c>
      <c r="O1" s="82"/>
      <c r="P1" s="82"/>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3"/>
  <dimension ref="A1:K32"/>
  <sheetViews>
    <sheetView topLeftCell="A6" workbookViewId="0">
      <selection activeCell="D7" sqref="D7:E7"/>
    </sheetView>
  </sheetViews>
  <sheetFormatPr defaultColWidth="11.42578125" defaultRowHeight="15" x14ac:dyDescent="0.25"/>
  <cols>
    <col min="1" max="2" width="11.42578125" style="189"/>
    <col min="3" max="3" width="35.140625" style="189" customWidth="1"/>
    <col min="4" max="4" width="11.42578125" style="189"/>
    <col min="5" max="5" width="14.7109375" style="189" bestFit="1" customWidth="1"/>
    <col min="6" max="6" width="17.42578125" style="189" bestFit="1" customWidth="1"/>
    <col min="7" max="8" width="11.42578125" style="189"/>
    <col min="9" max="9" width="12" style="189" bestFit="1" customWidth="1"/>
    <col min="10" max="16384" width="11.42578125" style="189"/>
  </cols>
  <sheetData>
    <row r="1" spans="1:11" ht="15.75" thickBot="1" x14ac:dyDescent="0.3">
      <c r="A1" s="188"/>
      <c r="B1" s="188"/>
      <c r="C1" s="188"/>
      <c r="D1" s="188"/>
      <c r="E1" s="188"/>
      <c r="F1" s="188"/>
      <c r="G1" s="188"/>
      <c r="H1" s="188"/>
      <c r="I1" s="188"/>
    </row>
    <row r="2" spans="1:11" x14ac:dyDescent="0.25">
      <c r="A2" s="188"/>
      <c r="B2" s="542" t="s">
        <v>342</v>
      </c>
      <c r="C2" s="543"/>
      <c r="D2" s="543"/>
      <c r="E2" s="543"/>
      <c r="F2" s="543"/>
      <c r="G2" s="544"/>
      <c r="H2" s="188"/>
      <c r="I2" s="188"/>
    </row>
    <row r="3" spans="1:11" x14ac:dyDescent="0.25">
      <c r="A3" s="188"/>
      <c r="B3" s="545"/>
      <c r="C3" s="546"/>
      <c r="D3" s="546"/>
      <c r="E3" s="546"/>
      <c r="F3" s="546"/>
      <c r="G3" s="547"/>
      <c r="H3" s="188"/>
      <c r="I3" s="188"/>
    </row>
    <row r="4" spans="1:11" x14ac:dyDescent="0.25">
      <c r="A4" s="188"/>
      <c r="B4" s="190"/>
      <c r="C4" s="191"/>
      <c r="D4" s="191"/>
      <c r="E4" s="191"/>
      <c r="F4" s="191"/>
      <c r="G4" s="192"/>
      <c r="H4" s="188"/>
      <c r="I4" s="188"/>
    </row>
    <row r="5" spans="1:11" x14ac:dyDescent="0.25">
      <c r="A5" s="188"/>
      <c r="B5" s="190"/>
      <c r="C5" s="193" t="s">
        <v>313</v>
      </c>
      <c r="D5" s="548">
        <f>'City Profile'!F18</f>
        <v>2019</v>
      </c>
      <c r="E5" s="549"/>
      <c r="F5" s="191"/>
      <c r="G5" s="192"/>
      <c r="H5" s="188"/>
      <c r="I5" s="188"/>
    </row>
    <row r="6" spans="1:11" x14ac:dyDescent="0.25">
      <c r="A6" s="188"/>
      <c r="B6" s="190"/>
      <c r="C6" s="193" t="s">
        <v>327</v>
      </c>
      <c r="D6" s="548">
        <v>2050</v>
      </c>
      <c r="E6" s="549"/>
      <c r="F6" s="191"/>
      <c r="G6" s="192"/>
      <c r="H6" s="188"/>
      <c r="I6" s="188"/>
    </row>
    <row r="7" spans="1:11" x14ac:dyDescent="0.25">
      <c r="A7" s="188"/>
      <c r="B7" s="190"/>
      <c r="C7" s="193" t="s">
        <v>328</v>
      </c>
      <c r="D7" s="535" t="s">
        <v>9</v>
      </c>
      <c r="E7" s="535"/>
      <c r="F7" s="191"/>
      <c r="G7" s="192"/>
      <c r="H7" s="188"/>
      <c r="I7" s="188"/>
    </row>
    <row r="8" spans="1:11" x14ac:dyDescent="0.25">
      <c r="A8" s="188"/>
      <c r="B8" s="190"/>
      <c r="C8" s="193" t="s">
        <v>158</v>
      </c>
      <c r="D8" s="535" t="s">
        <v>161</v>
      </c>
      <c r="E8" s="535"/>
      <c r="F8" s="191"/>
      <c r="G8" s="192"/>
      <c r="H8" s="188"/>
      <c r="I8" s="188"/>
    </row>
    <row r="9" spans="1:11" hidden="1" x14ac:dyDescent="0.25">
      <c r="A9" s="188"/>
      <c r="B9" s="190"/>
      <c r="C9" s="193" t="s">
        <v>154</v>
      </c>
      <c r="D9" s="535">
        <v>1</v>
      </c>
      <c r="E9" s="535"/>
      <c r="F9" s="191"/>
      <c r="G9" s="192"/>
      <c r="H9" s="188"/>
      <c r="I9" s="188"/>
    </row>
    <row r="10" spans="1:11" x14ac:dyDescent="0.25">
      <c r="A10" s="188"/>
      <c r="B10" s="190"/>
      <c r="C10" s="193" t="s">
        <v>329</v>
      </c>
      <c r="D10" s="534">
        <f>Forecast!I6</f>
        <v>3</v>
      </c>
      <c r="E10" s="534"/>
      <c r="F10" s="191" t="s">
        <v>194</v>
      </c>
      <c r="G10" s="192"/>
      <c r="H10" s="188"/>
      <c r="I10" s="188"/>
    </row>
    <row r="11" spans="1:11" x14ac:dyDescent="0.25">
      <c r="A11" s="188"/>
      <c r="B11" s="190"/>
      <c r="C11" s="194" t="s">
        <v>343</v>
      </c>
      <c r="D11" s="535">
        <v>10</v>
      </c>
      <c r="E11" s="535"/>
      <c r="F11" s="191" t="s">
        <v>195</v>
      </c>
      <c r="G11" s="192"/>
      <c r="H11" s="188"/>
      <c r="I11" s="188"/>
      <c r="K11" s="188"/>
    </row>
    <row r="12" spans="1:11" x14ac:dyDescent="0.25">
      <c r="A12" s="188"/>
      <c r="B12" s="190"/>
      <c r="C12" s="191"/>
      <c r="D12" s="191"/>
      <c r="E12" s="191"/>
      <c r="F12" s="191"/>
      <c r="G12" s="192"/>
      <c r="H12" s="188"/>
      <c r="I12" s="188"/>
    </row>
    <row r="13" spans="1:11" x14ac:dyDescent="0.25">
      <c r="A13" s="188"/>
      <c r="B13" s="190"/>
      <c r="C13" s="191"/>
      <c r="D13" s="536" t="s">
        <v>155</v>
      </c>
      <c r="E13" s="536"/>
      <c r="F13" s="195" t="s">
        <v>163</v>
      </c>
      <c r="G13" s="192"/>
      <c r="H13" s="188"/>
      <c r="I13" s="188"/>
    </row>
    <row r="14" spans="1:11" x14ac:dyDescent="0.25">
      <c r="A14" s="188"/>
      <c r="B14" s="190"/>
      <c r="C14" s="196" t="s">
        <v>341</v>
      </c>
      <c r="D14" s="535" t="s">
        <v>96</v>
      </c>
      <c r="E14" s="535"/>
      <c r="F14" s="197">
        <v>680</v>
      </c>
      <c r="G14" s="198"/>
      <c r="H14" s="188"/>
      <c r="I14" s="188"/>
    </row>
    <row r="15" spans="1:11" hidden="1" x14ac:dyDescent="0.25">
      <c r="A15" s="188"/>
      <c r="B15" s="190"/>
      <c r="C15" s="196" t="s">
        <v>202</v>
      </c>
      <c r="D15" s="599">
        <v>1</v>
      </c>
      <c r="E15" s="600"/>
      <c r="F15" s="191">
        <v>0</v>
      </c>
      <c r="G15" s="192"/>
      <c r="H15" s="188"/>
      <c r="I15" s="188"/>
    </row>
    <row r="16" spans="1:11" x14ac:dyDescent="0.25">
      <c r="A16" s="188"/>
      <c r="B16" s="190"/>
      <c r="C16" s="260" t="s">
        <v>331</v>
      </c>
      <c r="D16" s="178">
        <v>0</v>
      </c>
      <c r="E16" s="182" t="s">
        <v>253</v>
      </c>
      <c r="F16" s="182"/>
      <c r="G16" s="192"/>
      <c r="H16" s="188"/>
      <c r="I16" s="188"/>
    </row>
    <row r="17" spans="1:10" x14ac:dyDescent="0.25">
      <c r="A17" s="188"/>
      <c r="B17" s="190"/>
      <c r="C17" s="191"/>
      <c r="D17" s="191"/>
      <c r="E17" s="191"/>
      <c r="F17" s="191"/>
      <c r="G17" s="192"/>
      <c r="H17" s="188"/>
      <c r="I17" s="188"/>
    </row>
    <row r="18" spans="1:10" x14ac:dyDescent="0.25">
      <c r="A18" s="188"/>
      <c r="B18" s="190"/>
      <c r="C18" s="191"/>
      <c r="D18" s="191"/>
      <c r="E18" s="191"/>
      <c r="F18" s="191"/>
      <c r="G18" s="192"/>
      <c r="H18" s="188"/>
      <c r="I18" s="188"/>
    </row>
    <row r="19" spans="1:10" x14ac:dyDescent="0.25">
      <c r="A19" s="188"/>
      <c r="B19" s="190"/>
      <c r="C19" s="191"/>
      <c r="D19" s="191"/>
      <c r="E19" s="191"/>
      <c r="F19" s="191"/>
      <c r="G19" s="192"/>
      <c r="H19" s="188"/>
      <c r="I19" s="188"/>
    </row>
    <row r="20" spans="1:10" x14ac:dyDescent="0.25">
      <c r="A20" s="188"/>
      <c r="B20" s="190"/>
      <c r="C20" s="191"/>
      <c r="D20" s="191"/>
      <c r="E20" s="191"/>
      <c r="F20" s="191"/>
      <c r="G20" s="192"/>
      <c r="H20" s="188"/>
      <c r="I20" s="188"/>
    </row>
    <row r="21" spans="1:10" x14ac:dyDescent="0.25">
      <c r="A21" s="188"/>
      <c r="B21" s="190"/>
      <c r="C21" s="191"/>
      <c r="D21" s="269" t="s">
        <v>332</v>
      </c>
      <c r="E21" s="270" t="s">
        <v>333</v>
      </c>
      <c r="F21" s="271" t="s">
        <v>334</v>
      </c>
      <c r="G21" s="192"/>
      <c r="H21" s="188"/>
      <c r="I21" s="188"/>
    </row>
    <row r="22" spans="1:10" x14ac:dyDescent="0.25">
      <c r="A22" s="188"/>
      <c r="B22" s="190"/>
      <c r="C22" s="306"/>
      <c r="D22" s="200">
        <f>D5</f>
        <v>2019</v>
      </c>
      <c r="E22" s="200">
        <f>D6</f>
        <v>2050</v>
      </c>
      <c r="F22" s="200">
        <f>D6</f>
        <v>2050</v>
      </c>
      <c r="G22" s="192"/>
      <c r="H22" s="188"/>
      <c r="I22" s="188"/>
    </row>
    <row r="23" spans="1:10" ht="15.75" thickBot="1" x14ac:dyDescent="0.3">
      <c r="A23" s="188"/>
      <c r="B23" s="190"/>
      <c r="C23" s="301" t="s">
        <v>335</v>
      </c>
      <c r="D23" s="201">
        <v>4</v>
      </c>
      <c r="E23" s="201">
        <f>D23*(1+$D$10/100)^($E$22-$D$22)</f>
        <v>10.000321381301397</v>
      </c>
      <c r="F23" s="201">
        <f>D23*(1+$D$10/100)^($E$22-$D$22)</f>
        <v>10.000321381301397</v>
      </c>
      <c r="G23" s="192"/>
      <c r="H23" s="188"/>
      <c r="I23" s="188"/>
    </row>
    <row r="24" spans="1:10" ht="15.75" thickBot="1" x14ac:dyDescent="0.3">
      <c r="A24" s="188"/>
      <c r="B24" s="190"/>
      <c r="C24" s="301" t="s">
        <v>336</v>
      </c>
      <c r="D24" s="202">
        <v>1.8719999999999999</v>
      </c>
      <c r="E24" s="201">
        <f>D24*(1+$D$10/100)^($E$22-$D$22)</f>
        <v>4.6801504064490533</v>
      </c>
      <c r="F24" s="201">
        <f>D24*(1+$D$10/100)^($E$22-$D$22)</f>
        <v>4.6801504064490533</v>
      </c>
      <c r="G24" s="192"/>
      <c r="H24" s="188"/>
      <c r="I24" s="188"/>
    </row>
    <row r="25" spans="1:10" ht="15.75" thickBot="1" x14ac:dyDescent="0.3">
      <c r="A25" s="188"/>
      <c r="B25" s="190"/>
      <c r="C25" s="302" t="s">
        <v>337</v>
      </c>
      <c r="D25" s="203">
        <v>1.2729600000000001E-3</v>
      </c>
      <c r="E25" s="203">
        <v>3.2779773446769164E-3</v>
      </c>
      <c r="F25" s="203">
        <v>3.0157391571027634E-3</v>
      </c>
      <c r="G25" s="192"/>
      <c r="H25" s="188"/>
      <c r="I25" s="188"/>
      <c r="J25" s="188"/>
    </row>
    <row r="26" spans="1:10" ht="15.75" thickBot="1" x14ac:dyDescent="0.3">
      <c r="A26" s="188"/>
      <c r="B26" s="190"/>
      <c r="C26" s="537" t="s">
        <v>386</v>
      </c>
      <c r="D26" s="538"/>
      <c r="E26" s="539"/>
      <c r="F26" s="204">
        <f>IF(F25=0,0,(1-F25/E25)*100)</f>
        <v>7.9999999999999849</v>
      </c>
      <c r="G26" s="192"/>
      <c r="H26" s="188"/>
      <c r="I26" s="188"/>
    </row>
    <row r="27" spans="1:10" x14ac:dyDescent="0.25">
      <c r="A27" s="188"/>
      <c r="B27" s="190"/>
      <c r="C27" s="191"/>
      <c r="D27" s="191"/>
      <c r="E27" s="191"/>
      <c r="F27" s="191"/>
      <c r="G27" s="192"/>
      <c r="H27" s="188"/>
      <c r="I27" s="188"/>
      <c r="J27" s="188"/>
    </row>
    <row r="28" spans="1:10" ht="15.75" thickBot="1" x14ac:dyDescent="0.3">
      <c r="A28" s="188"/>
      <c r="B28" s="205"/>
      <c r="C28" s="206"/>
      <c r="D28" s="206"/>
      <c r="E28" s="206"/>
      <c r="F28" s="206"/>
      <c r="G28" s="207"/>
      <c r="H28" s="188"/>
      <c r="I28" s="188"/>
    </row>
    <row r="29" spans="1:10" ht="8.4499999999999993" customHeight="1" x14ac:dyDescent="0.25">
      <c r="A29" s="188"/>
      <c r="B29" s="188"/>
      <c r="C29" s="188"/>
      <c r="D29" s="188"/>
      <c r="E29" s="188"/>
      <c r="F29" s="188"/>
      <c r="G29" s="188"/>
      <c r="H29" s="188"/>
      <c r="I29" s="208"/>
    </row>
    <row r="30" spans="1:10" ht="7.5" customHeight="1" x14ac:dyDescent="0.25"/>
    <row r="31" spans="1:10" ht="39.6" customHeight="1" x14ac:dyDescent="0.25">
      <c r="B31" s="598" t="s">
        <v>338</v>
      </c>
      <c r="C31" s="598"/>
      <c r="D31" s="598"/>
      <c r="E31" s="598"/>
      <c r="F31" s="598"/>
      <c r="G31" s="598"/>
    </row>
    <row r="32" spans="1:10" ht="38.450000000000003" customHeight="1" x14ac:dyDescent="0.25">
      <c r="B32" s="598" t="s">
        <v>344</v>
      </c>
      <c r="C32" s="598"/>
      <c r="D32" s="598"/>
      <c r="E32" s="598"/>
      <c r="F32" s="598"/>
      <c r="G32" s="598"/>
    </row>
  </sheetData>
  <sheetProtection sheet="1" objects="1" scenarios="1" selectLockedCells="1"/>
  <mergeCells count="14">
    <mergeCell ref="B31:G31"/>
    <mergeCell ref="B32:G32"/>
    <mergeCell ref="D9:E9"/>
    <mergeCell ref="B2:G3"/>
    <mergeCell ref="D5:E5"/>
    <mergeCell ref="D6:E6"/>
    <mergeCell ref="D7:E7"/>
    <mergeCell ref="D8:E8"/>
    <mergeCell ref="C26:E26"/>
    <mergeCell ref="D10:E10"/>
    <mergeCell ref="D13:E13"/>
    <mergeCell ref="D14:E14"/>
    <mergeCell ref="D11:E11"/>
    <mergeCell ref="D15:E15"/>
  </mergeCells>
  <conditionalFormatting sqref="F25">
    <cfRule type="cellIs" dxfId="5" priority="3" operator="greaterThan">
      <formula>0</formula>
    </cfRule>
    <cfRule type="cellIs" dxfId="4" priority="4" operator="equal">
      <formula>0</formula>
    </cfRule>
  </conditionalFormatting>
  <conditionalFormatting sqref="F26">
    <cfRule type="cellIs" dxfId="3" priority="1" operator="greaterThan">
      <formula>0</formula>
    </cfRule>
    <cfRule type="cellIs" dxfId="2" priority="2" operator="equal">
      <formula>0</formula>
    </cfRule>
  </conditionalFormatting>
  <dataValidations count="2">
    <dataValidation type="whole" operator="greaterThan" allowBlank="1" showInputMessage="1" showErrorMessage="1" sqref="D6:E6">
      <formula1>2021</formula1>
    </dataValidation>
    <dataValidation type="whole" operator="greaterThan" allowBlank="1" showInputMessage="1" showErrorMessage="1" sqref="D5:E5">
      <formula1>2017</formula1>
    </dataValidation>
  </dataValidations>
  <pageMargins left="0.7" right="0.7" top="0.75" bottom="0.75" header="0.3" footer="0.3"/>
  <pageSetup paperSize="9" orientation="portrait" horizontalDpi="90" verticalDpi="90" r:id="rId1"/>
  <drawing r:id="rId2"/>
  <legacyDrawing r:id="rId3"/>
  <controls>
    <mc:AlternateContent xmlns:mc="http://schemas.openxmlformats.org/markup-compatibility/2006">
      <mc:Choice Requires="x14">
        <control shapeId="179203" r:id="rId4" name="Back">
          <controlPr autoLine="0" autoPict="0" r:id="rId5">
            <anchor moveWithCells="1">
              <from>
                <xdr:col>7</xdr:col>
                <xdr:colOff>123825</xdr:colOff>
                <xdr:row>6</xdr:row>
                <xdr:rowOff>19050</xdr:rowOff>
              </from>
              <to>
                <xdr:col>8</xdr:col>
                <xdr:colOff>266700</xdr:colOff>
                <xdr:row>11</xdr:row>
                <xdr:rowOff>57150</xdr:rowOff>
              </to>
            </anchor>
          </controlPr>
        </control>
      </mc:Choice>
      <mc:Fallback>
        <control shapeId="179203" r:id="rId4" name="Back"/>
      </mc:Fallback>
    </mc:AlternateContent>
    <mc:AlternateContent xmlns:mc="http://schemas.openxmlformats.org/markup-compatibility/2006">
      <mc:Choice Requires="x14">
        <control shapeId="179202" r:id="rId6" name="Home">
          <controlPr autoLine="0" r:id="rId7">
            <anchor moveWithCells="1">
              <from>
                <xdr:col>7</xdr:col>
                <xdr:colOff>123825</xdr:colOff>
                <xdr:row>0</xdr:row>
                <xdr:rowOff>180975</xdr:rowOff>
              </from>
              <to>
                <xdr:col>8</xdr:col>
                <xdr:colOff>276225</xdr:colOff>
                <xdr:row>5</xdr:row>
                <xdr:rowOff>133350</xdr:rowOff>
              </to>
            </anchor>
          </controlPr>
        </control>
      </mc:Choice>
      <mc:Fallback>
        <control shapeId="179202" r:id="rId6" name="Home"/>
      </mc:Fallback>
    </mc:AlternateContent>
    <mc:AlternateContent xmlns:mc="http://schemas.openxmlformats.org/markup-compatibility/2006">
      <mc:Choice Requires="x14">
        <control shapeId="179201" r:id="rId8" name="Button 1">
          <controlPr defaultSize="0" print="0" autoFill="0" autoPict="0" macro="[0]!ecodrivingAssessmentImpact">
            <anchor moveWithCells="1">
              <from>
                <xdr:col>3</xdr:col>
                <xdr:colOff>171450</xdr:colOff>
                <xdr:row>17</xdr:row>
                <xdr:rowOff>19050</xdr:rowOff>
              </from>
              <to>
                <xdr:col>4</xdr:col>
                <xdr:colOff>514350</xdr:colOff>
                <xdr:row>18</xdr:row>
                <xdr:rowOff>57150</xdr:rowOff>
              </to>
            </anchor>
          </controlPr>
        </control>
      </mc:Choice>
    </mc:AlternateContent>
  </controls>
  <extLst>
    <ext xmlns:x14="http://schemas.microsoft.com/office/spreadsheetml/2009/9/main" uri="{CCE6A557-97BC-4b89-ADB6-D9C93CAAB3DF}">
      <x14:dataValidations xmlns:xm="http://schemas.microsoft.com/office/excel/2006/main" count="3">
        <x14:dataValidation type="list" allowBlank="1" showInputMessage="1" showErrorMessage="1">
          <x14:formula1>
            <xm:f>'Common parameters'!$D$2:$D$3</xm:f>
          </x14:formula1>
          <xm:sqref>D8:E8</xm:sqref>
        </x14:dataValidation>
        <x14:dataValidation type="list" allowBlank="1" showInputMessage="1" showErrorMessage="1">
          <x14:formula1>
            <xm:f>'Road Parameters'!$D$2:$D$12</xm:f>
          </x14:formula1>
          <xm:sqref>D7:E7</xm:sqref>
        </x14:dataValidation>
        <x14:dataValidation type="list" allowBlank="1" showInputMessage="1" showErrorMessage="1">
          <x14:formula1>
            <xm:f>'Road Parameters'!$B$20:$B$26</xm:f>
          </x14:formula1>
          <xm:sqref>D14:E14</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6"/>
  <dimension ref="A1:M34"/>
  <sheetViews>
    <sheetView workbookViewId="0">
      <selection activeCell="D7" sqref="D7:E7"/>
    </sheetView>
  </sheetViews>
  <sheetFormatPr defaultColWidth="10.85546875" defaultRowHeight="15" x14ac:dyDescent="0.25"/>
  <cols>
    <col min="3" max="3" width="34.140625" customWidth="1"/>
    <col min="5" max="5" width="13.140625" customWidth="1"/>
    <col min="6" max="6" width="16.85546875" customWidth="1"/>
    <col min="8" max="8" width="9.140625" customWidth="1"/>
    <col min="9" max="9" width="15.85546875" customWidth="1"/>
    <col min="10" max="10" width="4.7109375" customWidth="1"/>
    <col min="11" max="11" width="2.5703125" customWidth="1"/>
  </cols>
  <sheetData>
    <row r="1" spans="1:13" ht="15.75" thickBot="1" x14ac:dyDescent="0.3">
      <c r="A1" s="88"/>
      <c r="B1" s="88"/>
      <c r="C1" s="88"/>
      <c r="D1" s="88"/>
      <c r="E1" s="88"/>
      <c r="F1" s="88"/>
      <c r="G1" s="88"/>
      <c r="H1" s="88"/>
      <c r="I1" s="88"/>
      <c r="J1" s="88"/>
    </row>
    <row r="2" spans="1:13" ht="15" customHeight="1" x14ac:dyDescent="0.25">
      <c r="A2" s="88"/>
      <c r="B2" s="611" t="s">
        <v>164</v>
      </c>
      <c r="C2" s="612"/>
      <c r="D2" s="612"/>
      <c r="E2" s="612"/>
      <c r="F2" s="612"/>
      <c r="G2" s="612"/>
      <c r="H2" s="612"/>
      <c r="I2" s="612"/>
      <c r="J2" s="613"/>
    </row>
    <row r="3" spans="1:13" ht="15" customHeight="1" x14ac:dyDescent="0.25">
      <c r="A3" s="88"/>
      <c r="B3" s="614"/>
      <c r="C3" s="615"/>
      <c r="D3" s="615"/>
      <c r="E3" s="615"/>
      <c r="F3" s="615"/>
      <c r="G3" s="615"/>
      <c r="H3" s="615"/>
      <c r="I3" s="615"/>
      <c r="J3" s="616"/>
    </row>
    <row r="4" spans="1:13" x14ac:dyDescent="0.25">
      <c r="A4" s="88"/>
      <c r="B4" s="276"/>
      <c r="C4" s="182"/>
      <c r="D4" s="182"/>
      <c r="E4" s="182"/>
      <c r="F4" s="182"/>
      <c r="G4" s="182"/>
      <c r="H4" s="182"/>
      <c r="I4" s="182"/>
      <c r="J4" s="277"/>
    </row>
    <row r="5" spans="1:13" x14ac:dyDescent="0.25">
      <c r="A5" s="88"/>
      <c r="B5" s="276"/>
      <c r="C5" s="177" t="s">
        <v>313</v>
      </c>
      <c r="D5" s="548">
        <f>'City Profile'!F18</f>
        <v>2019</v>
      </c>
      <c r="E5" s="549"/>
      <c r="F5" s="182"/>
      <c r="G5" s="182"/>
      <c r="H5" s="182"/>
      <c r="I5" s="182"/>
      <c r="J5" s="277"/>
    </row>
    <row r="6" spans="1:13" x14ac:dyDescent="0.25">
      <c r="A6" s="88"/>
      <c r="B6" s="276"/>
      <c r="C6" s="177" t="s">
        <v>327</v>
      </c>
      <c r="D6" s="548">
        <v>2050</v>
      </c>
      <c r="E6" s="549"/>
      <c r="F6" s="182"/>
      <c r="G6" s="182"/>
      <c r="H6" s="182"/>
      <c r="I6" s="182"/>
      <c r="J6" s="277"/>
    </row>
    <row r="7" spans="1:13" x14ac:dyDescent="0.25">
      <c r="A7" s="88"/>
      <c r="B7" s="276"/>
      <c r="C7" s="177" t="s">
        <v>328</v>
      </c>
      <c r="D7" s="535" t="s">
        <v>9</v>
      </c>
      <c r="E7" s="535"/>
      <c r="F7" s="182"/>
      <c r="G7" s="182"/>
      <c r="H7" s="182"/>
      <c r="I7" s="182"/>
      <c r="J7" s="277"/>
    </row>
    <row r="8" spans="1:13" x14ac:dyDescent="0.25">
      <c r="A8" s="88"/>
      <c r="B8" s="276"/>
      <c r="C8" s="177" t="s">
        <v>158</v>
      </c>
      <c r="D8" s="535" t="s">
        <v>161</v>
      </c>
      <c r="E8" s="535"/>
      <c r="F8" s="182"/>
      <c r="G8" s="182"/>
      <c r="H8" s="182"/>
      <c r="I8" s="182"/>
      <c r="J8" s="277"/>
    </row>
    <row r="9" spans="1:13" hidden="1" x14ac:dyDescent="0.25">
      <c r="A9" s="88"/>
      <c r="B9" s="276"/>
      <c r="C9" s="177" t="s">
        <v>154</v>
      </c>
      <c r="D9" s="535">
        <v>1</v>
      </c>
      <c r="E9" s="535"/>
      <c r="F9" s="182"/>
      <c r="G9" s="182"/>
      <c r="H9" s="182"/>
      <c r="I9" s="182"/>
      <c r="J9" s="277"/>
    </row>
    <row r="10" spans="1:13" x14ac:dyDescent="0.25">
      <c r="A10" s="88"/>
      <c r="B10" s="276"/>
      <c r="C10" s="193" t="s">
        <v>329</v>
      </c>
      <c r="D10" s="534">
        <f>Forecast!I6</f>
        <v>3</v>
      </c>
      <c r="E10" s="534"/>
      <c r="F10" s="182" t="s">
        <v>194</v>
      </c>
      <c r="G10" s="182"/>
      <c r="H10" s="182"/>
      <c r="I10" s="182"/>
      <c r="J10" s="277"/>
    </row>
    <row r="11" spans="1:13" x14ac:dyDescent="0.25">
      <c r="A11" s="88"/>
      <c r="B11" s="276"/>
      <c r="C11" s="182"/>
      <c r="D11" s="182"/>
      <c r="E11" s="182"/>
      <c r="F11" s="182"/>
      <c r="G11" s="182"/>
      <c r="H11" s="182"/>
      <c r="I11" s="182"/>
      <c r="J11" s="277"/>
      <c r="K11" s="88"/>
      <c r="L11" s="88"/>
      <c r="M11" s="88"/>
    </row>
    <row r="12" spans="1:13" x14ac:dyDescent="0.25">
      <c r="A12" s="88"/>
      <c r="B12" s="276"/>
      <c r="C12" s="182"/>
      <c r="D12" s="182"/>
      <c r="E12" s="182"/>
      <c r="F12" s="182"/>
      <c r="G12" s="182"/>
      <c r="H12" s="182"/>
      <c r="I12" s="182"/>
      <c r="J12" s="277"/>
      <c r="K12" s="88"/>
      <c r="L12" s="88"/>
      <c r="M12" s="88"/>
    </row>
    <row r="13" spans="1:13" ht="30.75" customHeight="1" x14ac:dyDescent="0.25">
      <c r="A13" s="88"/>
      <c r="B13" s="276"/>
      <c r="C13" s="182"/>
      <c r="D13" s="617" t="s">
        <v>330</v>
      </c>
      <c r="E13" s="617"/>
      <c r="F13" s="281" t="s">
        <v>273</v>
      </c>
      <c r="G13" s="609" t="s">
        <v>326</v>
      </c>
      <c r="H13" s="610"/>
      <c r="I13" s="282" t="s">
        <v>276</v>
      </c>
      <c r="J13" s="277"/>
      <c r="K13" s="88"/>
      <c r="L13" s="88"/>
      <c r="M13" s="88"/>
    </row>
    <row r="14" spans="1:13" x14ac:dyDescent="0.25">
      <c r="A14" s="88"/>
      <c r="B14" s="276"/>
      <c r="C14" s="179" t="s">
        <v>156</v>
      </c>
      <c r="D14" s="604" t="s">
        <v>96</v>
      </c>
      <c r="E14" s="605"/>
      <c r="F14" s="178">
        <v>680</v>
      </c>
      <c r="G14" s="602" t="s">
        <v>215</v>
      </c>
      <c r="H14" s="603"/>
      <c r="I14" s="300">
        <v>160</v>
      </c>
      <c r="J14" s="277"/>
      <c r="K14" s="88"/>
      <c r="L14" s="88"/>
      <c r="M14" s="88"/>
    </row>
    <row r="15" spans="1:13" x14ac:dyDescent="0.25">
      <c r="A15" s="88"/>
      <c r="B15" s="276"/>
      <c r="C15" s="179" t="s">
        <v>157</v>
      </c>
      <c r="D15" s="535" t="s">
        <v>96</v>
      </c>
      <c r="E15" s="535"/>
      <c r="F15" s="178">
        <v>680</v>
      </c>
      <c r="G15" s="602" t="s">
        <v>269</v>
      </c>
      <c r="H15" s="603"/>
      <c r="I15" s="300">
        <v>320</v>
      </c>
      <c r="J15" s="277"/>
      <c r="K15" s="88"/>
      <c r="L15" s="33"/>
      <c r="M15" s="88"/>
    </row>
    <row r="16" spans="1:13" x14ac:dyDescent="0.25">
      <c r="A16" s="88"/>
      <c r="B16" s="276"/>
      <c r="C16" s="260" t="s">
        <v>331</v>
      </c>
      <c r="D16" s="261">
        <v>0</v>
      </c>
      <c r="E16" s="182" t="s">
        <v>253</v>
      </c>
      <c r="F16" s="182"/>
      <c r="G16" s="182"/>
      <c r="H16" s="182"/>
      <c r="I16" s="182"/>
      <c r="J16" s="277"/>
      <c r="K16" s="88"/>
      <c r="L16" s="88"/>
      <c r="M16" s="88"/>
    </row>
    <row r="17" spans="1:13" x14ac:dyDescent="0.25">
      <c r="A17" s="88"/>
      <c r="B17" s="276"/>
      <c r="C17" s="182"/>
      <c r="D17" s="182"/>
      <c r="E17" s="182"/>
      <c r="F17" s="182"/>
      <c r="G17" s="182"/>
      <c r="H17" s="182"/>
      <c r="I17" s="182"/>
      <c r="J17" s="277"/>
      <c r="K17" s="88"/>
      <c r="L17" s="88"/>
      <c r="M17" s="88"/>
    </row>
    <row r="18" spans="1:13" x14ac:dyDescent="0.25">
      <c r="A18" s="88"/>
      <c r="B18" s="276"/>
      <c r="C18" s="182"/>
      <c r="D18" s="182"/>
      <c r="E18" s="182"/>
      <c r="F18" s="182"/>
      <c r="G18" s="182"/>
      <c r="H18" s="182"/>
      <c r="I18" s="182"/>
      <c r="J18" s="277"/>
      <c r="K18" s="88"/>
      <c r="L18" s="88"/>
      <c r="M18" s="88"/>
    </row>
    <row r="19" spans="1:13" x14ac:dyDescent="0.25">
      <c r="A19" s="88"/>
      <c r="B19" s="276"/>
      <c r="C19" s="182"/>
      <c r="D19" s="182"/>
      <c r="E19" s="182"/>
      <c r="F19" s="182"/>
      <c r="G19" s="182"/>
      <c r="H19" s="182"/>
      <c r="I19" s="182"/>
      <c r="J19" s="277"/>
      <c r="K19" s="88"/>
      <c r="L19" s="88"/>
      <c r="M19" s="88"/>
    </row>
    <row r="20" spans="1:13" x14ac:dyDescent="0.25">
      <c r="A20" s="88"/>
      <c r="B20" s="276"/>
      <c r="C20" s="182"/>
      <c r="D20" s="269" t="s">
        <v>332</v>
      </c>
      <c r="E20" s="270" t="s">
        <v>333</v>
      </c>
      <c r="F20" s="271" t="s">
        <v>334</v>
      </c>
      <c r="G20" s="182"/>
      <c r="H20" s="182"/>
      <c r="I20" s="182"/>
      <c r="J20" s="277"/>
    </row>
    <row r="21" spans="1:13" x14ac:dyDescent="0.25">
      <c r="A21" s="88"/>
      <c r="B21" s="276"/>
      <c r="C21" s="272"/>
      <c r="D21" s="273">
        <f>D5</f>
        <v>2019</v>
      </c>
      <c r="E21" s="274">
        <f>D6</f>
        <v>2050</v>
      </c>
      <c r="F21" s="275">
        <f>D6</f>
        <v>2050</v>
      </c>
      <c r="G21" s="182"/>
      <c r="H21" s="182"/>
      <c r="I21" s="182"/>
      <c r="J21" s="277"/>
    </row>
    <row r="22" spans="1:13" ht="15.75" thickBot="1" x14ac:dyDescent="0.3">
      <c r="A22" s="88"/>
      <c r="B22" s="276"/>
      <c r="C22" s="301" t="s">
        <v>335</v>
      </c>
      <c r="D22" s="262">
        <v>0</v>
      </c>
      <c r="E22" s="180">
        <f>D22*(1+$D$10/100)^($E$21-$D$21)</f>
        <v>0</v>
      </c>
      <c r="F22" s="263">
        <f>D22*(1+$D$10/100)^($E$21-$D$21)</f>
        <v>0</v>
      </c>
      <c r="G22" s="182"/>
      <c r="H22" s="182"/>
      <c r="I22" s="182"/>
      <c r="J22" s="277"/>
    </row>
    <row r="23" spans="1:13" ht="15.75" thickBot="1" x14ac:dyDescent="0.3">
      <c r="A23" s="88"/>
      <c r="B23" s="276"/>
      <c r="C23" s="301" t="s">
        <v>336</v>
      </c>
      <c r="D23" s="264">
        <v>0</v>
      </c>
      <c r="E23" s="180">
        <f t="shared" ref="E23" si="0">D23*(1+$D$10/100)^($E$21-$D$21)</f>
        <v>0</v>
      </c>
      <c r="F23" s="263">
        <f>D23*(1+$D$10/100)^($E$21-$D$21)</f>
        <v>0</v>
      </c>
      <c r="G23" s="182"/>
      <c r="H23" s="182"/>
      <c r="I23" s="182"/>
      <c r="J23" s="277"/>
    </row>
    <row r="24" spans="1:13" x14ac:dyDescent="0.25">
      <c r="A24" s="88"/>
      <c r="B24" s="276"/>
      <c r="C24" s="302" t="s">
        <v>337</v>
      </c>
      <c r="D24" s="265">
        <v>0</v>
      </c>
      <c r="E24" s="266">
        <v>0</v>
      </c>
      <c r="F24" s="267">
        <v>0</v>
      </c>
      <c r="G24" s="182"/>
      <c r="H24" s="182"/>
      <c r="I24" s="182"/>
      <c r="J24" s="277"/>
    </row>
    <row r="25" spans="1:13" x14ac:dyDescent="0.25">
      <c r="A25" s="88"/>
      <c r="B25" s="276"/>
      <c r="C25" s="606" t="s">
        <v>386</v>
      </c>
      <c r="D25" s="607"/>
      <c r="E25" s="608"/>
      <c r="F25" s="268">
        <f>IF(F24=0,0,(1-F24/E24)*100)</f>
        <v>0</v>
      </c>
      <c r="G25" s="182"/>
      <c r="H25" s="182"/>
      <c r="I25" s="182"/>
      <c r="J25" s="277"/>
    </row>
    <row r="26" spans="1:13" x14ac:dyDescent="0.25">
      <c r="A26" s="88"/>
      <c r="B26" s="276"/>
      <c r="C26" s="182"/>
      <c r="D26" s="182"/>
      <c r="E26" s="182"/>
      <c r="F26" s="182"/>
      <c r="G26" s="182"/>
      <c r="H26" s="182"/>
      <c r="I26" s="182"/>
      <c r="J26" s="277"/>
    </row>
    <row r="27" spans="1:13" x14ac:dyDescent="0.25">
      <c r="A27" s="88"/>
      <c r="B27" s="276"/>
      <c r="C27" s="182"/>
      <c r="D27" s="182"/>
      <c r="E27" s="182"/>
      <c r="F27" s="182"/>
      <c r="G27" s="182"/>
      <c r="H27" s="182"/>
      <c r="I27" s="182"/>
      <c r="J27" s="277"/>
    </row>
    <row r="28" spans="1:13" ht="15.75" thickBot="1" x14ac:dyDescent="0.3">
      <c r="A28" s="88"/>
      <c r="B28" s="278"/>
      <c r="C28" s="279"/>
      <c r="D28" s="279"/>
      <c r="E28" s="279"/>
      <c r="F28" s="279"/>
      <c r="G28" s="279"/>
      <c r="H28" s="279"/>
      <c r="I28" s="279"/>
      <c r="J28" s="280"/>
    </row>
    <row r="29" spans="1:13" ht="9.6" customHeight="1" x14ac:dyDescent="0.25">
      <c r="A29" s="88"/>
      <c r="B29" s="181"/>
      <c r="C29" s="181"/>
      <c r="D29" s="181"/>
      <c r="E29" s="181"/>
      <c r="F29" s="181"/>
      <c r="G29" s="140"/>
      <c r="H29" s="140"/>
      <c r="I29" s="140"/>
      <c r="J29" s="181"/>
    </row>
    <row r="30" spans="1:13" ht="26.1" customHeight="1" x14ac:dyDescent="0.25">
      <c r="A30" s="88"/>
      <c r="B30" s="532" t="s">
        <v>338</v>
      </c>
      <c r="C30" s="532"/>
      <c r="D30" s="532"/>
      <c r="E30" s="532"/>
      <c r="F30" s="532"/>
      <c r="G30" s="532"/>
      <c r="H30" s="532"/>
      <c r="I30" s="532"/>
      <c r="J30" s="532"/>
    </row>
    <row r="31" spans="1:13" x14ac:dyDescent="0.25">
      <c r="B31" s="601" t="s">
        <v>339</v>
      </c>
      <c r="C31" s="601"/>
      <c r="D31" s="601"/>
      <c r="E31" s="601"/>
      <c r="F31" s="601"/>
      <c r="G31" s="601"/>
      <c r="H31" s="601"/>
      <c r="I31" s="601"/>
      <c r="J31" s="601"/>
    </row>
    <row r="32" spans="1:13" ht="37.5" customHeight="1" x14ac:dyDescent="0.25">
      <c r="B32" s="532" t="s">
        <v>387</v>
      </c>
      <c r="C32" s="532"/>
      <c r="D32" s="532"/>
      <c r="E32" s="532"/>
      <c r="F32" s="532"/>
      <c r="G32" s="532"/>
      <c r="H32" s="532"/>
      <c r="I32" s="532"/>
      <c r="J32" s="532"/>
    </row>
    <row r="33" spans="2:10" ht="15" customHeight="1" x14ac:dyDescent="0.25">
      <c r="B33" s="303"/>
      <c r="C33" s="303"/>
      <c r="D33" s="303"/>
      <c r="E33" s="303"/>
      <c r="F33" s="303"/>
      <c r="G33" s="303"/>
      <c r="H33" s="303"/>
      <c r="I33" s="303"/>
      <c r="J33" s="303"/>
    </row>
    <row r="34" spans="2:10" x14ac:dyDescent="0.25">
      <c r="B34" s="303"/>
      <c r="C34" s="303"/>
      <c r="D34" s="303"/>
      <c r="E34" s="303"/>
      <c r="F34" s="303"/>
      <c r="G34" s="303"/>
      <c r="H34" s="303"/>
      <c r="I34" s="303"/>
      <c r="J34" s="303"/>
    </row>
  </sheetData>
  <sheetProtection sheet="1" objects="1" scenarios="1" selectLockedCells="1"/>
  <mergeCells count="17">
    <mergeCell ref="G13:H13"/>
    <mergeCell ref="B2:J3"/>
    <mergeCell ref="D9:E9"/>
    <mergeCell ref="D5:E5"/>
    <mergeCell ref="D6:E6"/>
    <mergeCell ref="D7:E7"/>
    <mergeCell ref="D8:E8"/>
    <mergeCell ref="D10:E10"/>
    <mergeCell ref="D13:E13"/>
    <mergeCell ref="B30:J30"/>
    <mergeCell ref="B31:J31"/>
    <mergeCell ref="B32:J32"/>
    <mergeCell ref="G14:H14"/>
    <mergeCell ref="G15:H15"/>
    <mergeCell ref="D14:E14"/>
    <mergeCell ref="D15:E15"/>
    <mergeCell ref="C25:E25"/>
  </mergeCells>
  <conditionalFormatting sqref="F25">
    <cfRule type="cellIs" dxfId="1" priority="1" operator="greaterThan">
      <formula>0</formula>
    </cfRule>
    <cfRule type="cellIs" dxfId="0" priority="2" operator="equal">
      <formula>0</formula>
    </cfRule>
  </conditionalFormatting>
  <dataValidations count="2">
    <dataValidation type="whole" operator="greaterThan" allowBlank="1" showInputMessage="1" showErrorMessage="1" sqref="D6:E6">
      <formula1>2021</formula1>
    </dataValidation>
    <dataValidation type="whole" operator="greaterThan" allowBlank="1" showInputMessage="1" showErrorMessage="1" sqref="D5:E5">
      <formula1>2017</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242690" r:id="rId4" name="Home">
          <controlPr autoLine="0" r:id="rId5">
            <anchor moveWithCells="1">
              <from>
                <xdr:col>11</xdr:col>
                <xdr:colOff>0</xdr:colOff>
                <xdr:row>1</xdr:row>
                <xdr:rowOff>47625</xdr:rowOff>
              </from>
              <to>
                <xdr:col>12</xdr:col>
                <xdr:colOff>190500</xdr:colOff>
                <xdr:row>6</xdr:row>
                <xdr:rowOff>9525</xdr:rowOff>
              </to>
            </anchor>
          </controlPr>
        </control>
      </mc:Choice>
      <mc:Fallback>
        <control shapeId="242690" r:id="rId4" name="Home"/>
      </mc:Fallback>
    </mc:AlternateContent>
    <mc:AlternateContent xmlns:mc="http://schemas.openxmlformats.org/markup-compatibility/2006">
      <mc:Choice Requires="x14">
        <control shapeId="242692" r:id="rId6" name="back">
          <controlPr autoLine="0" r:id="rId7">
            <anchor moveWithCells="1">
              <from>
                <xdr:col>11</xdr:col>
                <xdr:colOff>0</xdr:colOff>
                <xdr:row>6</xdr:row>
                <xdr:rowOff>47625</xdr:rowOff>
              </from>
              <to>
                <xdr:col>12</xdr:col>
                <xdr:colOff>190500</xdr:colOff>
                <xdr:row>12</xdr:row>
                <xdr:rowOff>9525</xdr:rowOff>
              </to>
            </anchor>
          </controlPr>
        </control>
      </mc:Choice>
      <mc:Fallback>
        <control shapeId="242692" r:id="rId6" name="back"/>
      </mc:Fallback>
    </mc:AlternateContent>
    <mc:AlternateContent xmlns:mc="http://schemas.openxmlformats.org/markup-compatibility/2006">
      <mc:Choice Requires="x14">
        <control shapeId="242689" r:id="rId8" name="Button 1">
          <controlPr defaultSize="0" print="0" autoFill="0" autoPict="0" macro="[0]!fuelChangeAssessmentImpact">
            <anchor moveWithCells="1">
              <from>
                <xdr:col>3</xdr:col>
                <xdr:colOff>133350</xdr:colOff>
                <xdr:row>17</xdr:row>
                <xdr:rowOff>85725</xdr:rowOff>
              </from>
              <to>
                <xdr:col>4</xdr:col>
                <xdr:colOff>476250</xdr:colOff>
                <xdr:row>18</xdr:row>
                <xdr:rowOff>123825</xdr:rowOff>
              </to>
            </anchor>
          </controlPr>
        </control>
      </mc:Choice>
    </mc:AlternateContent>
  </controls>
  <extLst>
    <ext xmlns:x14="http://schemas.microsoft.com/office/spreadsheetml/2009/9/main" uri="{CCE6A557-97BC-4b89-ADB6-D9C93CAAB3DF}">
      <x14:dataValidations xmlns:xm="http://schemas.microsoft.com/office/excel/2006/main" count="4">
        <x14:dataValidation type="list" allowBlank="1" showInputMessage="1" showErrorMessage="1">
          <x14:formula1>
            <xm:f>'Common parameters'!$D$2:$D$3</xm:f>
          </x14:formula1>
          <xm:sqref>D8:E8</xm:sqref>
        </x14:dataValidation>
        <x14:dataValidation type="list" allowBlank="1" showInputMessage="1" showErrorMessage="1">
          <x14:formula1>
            <xm:f>'Road Parameters'!$D$2:$D$12</xm:f>
          </x14:formula1>
          <xm:sqref>D7:E7</xm:sqref>
        </x14:dataValidation>
        <x14:dataValidation type="list" allowBlank="1" showInputMessage="1" showErrorMessage="1">
          <x14:formula1>
            <xm:f>'Road Parameters'!$A$20:$A$27</xm:f>
          </x14:formula1>
          <xm:sqref>D14:E15</xm:sqref>
        </x14:dataValidation>
        <x14:dataValidation type="list" allowBlank="1" showInputMessage="1" showErrorMessage="1">
          <x14:formula1>
            <xm:f>'Electricity EF'!$A$2:$A$8</xm:f>
          </x14:formula1>
          <xm:sqref>D17:F17 G14:G15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35"/>
  <sheetViews>
    <sheetView topLeftCell="A15" workbookViewId="0">
      <selection activeCell="B36" sqref="B36"/>
    </sheetView>
  </sheetViews>
  <sheetFormatPr defaultColWidth="10.85546875" defaultRowHeight="15" x14ac:dyDescent="0.25"/>
  <cols>
    <col min="1" max="1" width="27" bestFit="1" customWidth="1"/>
    <col min="2" max="2" width="12.7109375" bestFit="1" customWidth="1"/>
  </cols>
  <sheetData>
    <row r="1" spans="1:5" x14ac:dyDescent="0.25">
      <c r="A1" s="86" t="s">
        <v>77</v>
      </c>
      <c r="B1">
        <f>'City Profile'!$F$18</f>
        <v>2019</v>
      </c>
      <c r="C1">
        <f>'City Profile'!$H$18</f>
        <v>2020</v>
      </c>
      <c r="D1">
        <f>'City Profile'!$J$18</f>
        <v>2021</v>
      </c>
      <c r="E1">
        <f>'City Profile'!$L$18</f>
        <v>2022</v>
      </c>
    </row>
    <row r="2" spans="1:5" x14ac:dyDescent="0.25">
      <c r="A2" s="87" t="s">
        <v>381</v>
      </c>
      <c r="B2">
        <v>0</v>
      </c>
      <c r="C2">
        <v>0</v>
      </c>
      <c r="D2">
        <v>0</v>
      </c>
      <c r="E2">
        <v>0</v>
      </c>
    </row>
    <row r="3" spans="1:5" x14ac:dyDescent="0.25">
      <c r="A3" s="87" t="s">
        <v>382</v>
      </c>
      <c r="B3">
        <v>0</v>
      </c>
      <c r="C3">
        <v>0</v>
      </c>
      <c r="D3">
        <v>0</v>
      </c>
      <c r="E3">
        <v>0</v>
      </c>
    </row>
    <row r="4" spans="1:5" x14ac:dyDescent="0.25">
      <c r="A4" s="76"/>
    </row>
    <row r="5" spans="1:5" x14ac:dyDescent="0.25">
      <c r="A5" s="76"/>
    </row>
    <row r="6" spans="1:5" ht="15.75" thickBot="1" x14ac:dyDescent="0.3">
      <c r="A6" s="333"/>
      <c r="B6" s="39" t="s">
        <v>211</v>
      </c>
    </row>
    <row r="7" spans="1:5" x14ac:dyDescent="0.25">
      <c r="A7" s="103" t="s">
        <v>5</v>
      </c>
      <c r="B7" s="39">
        <v>0</v>
      </c>
    </row>
    <row r="8" spans="1:5" x14ac:dyDescent="0.25">
      <c r="A8" s="94" t="s">
        <v>6</v>
      </c>
      <c r="B8" s="39">
        <v>0</v>
      </c>
    </row>
    <row r="9" spans="1:5" x14ac:dyDescent="0.25">
      <c r="A9" s="94" t="s">
        <v>7</v>
      </c>
      <c r="B9" s="39">
        <v>0</v>
      </c>
    </row>
    <row r="10" spans="1:5" x14ac:dyDescent="0.25">
      <c r="A10" s="94" t="s">
        <v>8</v>
      </c>
      <c r="B10" s="39">
        <v>0</v>
      </c>
    </row>
    <row r="11" spans="1:5" x14ac:dyDescent="0.25">
      <c r="A11" s="94" t="s">
        <v>266</v>
      </c>
      <c r="B11" s="39">
        <v>0</v>
      </c>
    </row>
    <row r="12" spans="1:5" x14ac:dyDescent="0.25">
      <c r="A12" s="96" t="s">
        <v>9</v>
      </c>
      <c r="B12" s="39">
        <v>0</v>
      </c>
    </row>
    <row r="13" spans="1:5" x14ac:dyDescent="0.25">
      <c r="A13" s="96" t="s">
        <v>80</v>
      </c>
      <c r="B13" s="39">
        <v>0</v>
      </c>
    </row>
    <row r="14" spans="1:5" x14ac:dyDescent="0.25">
      <c r="A14" s="96" t="s">
        <v>81</v>
      </c>
      <c r="B14" s="39">
        <v>0</v>
      </c>
    </row>
    <row r="15" spans="1:5" x14ac:dyDescent="0.25">
      <c r="A15" s="96" t="s">
        <v>82</v>
      </c>
      <c r="B15" s="39">
        <v>0</v>
      </c>
    </row>
    <row r="16" spans="1:5" x14ac:dyDescent="0.25">
      <c r="A16" s="96" t="s">
        <v>83</v>
      </c>
      <c r="B16" s="39">
        <v>0</v>
      </c>
    </row>
    <row r="17" spans="1:7" ht="15.75" thickBot="1" x14ac:dyDescent="0.3">
      <c r="A17" s="97" t="s">
        <v>84</v>
      </c>
      <c r="B17" s="39">
        <v>0</v>
      </c>
    </row>
    <row r="18" spans="1:7" x14ac:dyDescent="0.25">
      <c r="A18" s="76"/>
      <c r="B18">
        <v>0</v>
      </c>
    </row>
    <row r="19" spans="1:7" x14ac:dyDescent="0.25">
      <c r="A19" s="76"/>
    </row>
    <row r="20" spans="1:7" x14ac:dyDescent="0.25">
      <c r="A20" t="s">
        <v>96</v>
      </c>
      <c r="B20">
        <v>0</v>
      </c>
      <c r="C20" s="88" t="e">
        <f>B20/SUM(B$20:B$27)</f>
        <v>#DIV/0!</v>
      </c>
    </row>
    <row r="21" spans="1:7" x14ac:dyDescent="0.25">
      <c r="A21" t="s">
        <v>118</v>
      </c>
      <c r="B21">
        <v>0</v>
      </c>
      <c r="C21" s="88" t="e">
        <f t="shared" ref="C21:C28" si="0">B21/SUM(B$20:B$27)</f>
        <v>#DIV/0!</v>
      </c>
    </row>
    <row r="22" spans="1:7" x14ac:dyDescent="0.25">
      <c r="A22" t="s">
        <v>97</v>
      </c>
      <c r="B22">
        <v>0</v>
      </c>
      <c r="C22" s="88" t="e">
        <f t="shared" si="0"/>
        <v>#DIV/0!</v>
      </c>
    </row>
    <row r="23" spans="1:7" x14ac:dyDescent="0.25">
      <c r="A23" t="s">
        <v>98</v>
      </c>
      <c r="B23">
        <v>0</v>
      </c>
      <c r="C23" s="88" t="e">
        <f t="shared" si="0"/>
        <v>#DIV/0!</v>
      </c>
    </row>
    <row r="24" spans="1:7" x14ac:dyDescent="0.25">
      <c r="A24" t="s">
        <v>212</v>
      </c>
      <c r="B24">
        <v>0</v>
      </c>
      <c r="C24" s="88" t="e">
        <f t="shared" si="0"/>
        <v>#DIV/0!</v>
      </c>
    </row>
    <row r="25" spans="1:7" x14ac:dyDescent="0.25">
      <c r="A25" t="s">
        <v>162</v>
      </c>
      <c r="B25">
        <v>0</v>
      </c>
      <c r="C25" s="88" t="e">
        <f t="shared" si="0"/>
        <v>#DIV/0!</v>
      </c>
    </row>
    <row r="26" spans="1:7" x14ac:dyDescent="0.25">
      <c r="A26" t="s">
        <v>213</v>
      </c>
      <c r="B26">
        <v>0</v>
      </c>
      <c r="C26" s="88" t="e">
        <f t="shared" si="0"/>
        <v>#DIV/0!</v>
      </c>
    </row>
    <row r="27" spans="1:7" x14ac:dyDescent="0.25">
      <c r="A27" t="s">
        <v>214</v>
      </c>
      <c r="B27">
        <v>0</v>
      </c>
      <c r="C27" s="88" t="e">
        <f t="shared" si="0"/>
        <v>#DIV/0!</v>
      </c>
    </row>
    <row r="28" spans="1:7" x14ac:dyDescent="0.25">
      <c r="B28">
        <v>0</v>
      </c>
      <c r="C28" s="88" t="e">
        <f t="shared" si="0"/>
        <v>#DIV/0!</v>
      </c>
    </row>
    <row r="29" spans="1:7" x14ac:dyDescent="0.25">
      <c r="B29">
        <v>0</v>
      </c>
    </row>
    <row r="30" spans="1:7" x14ac:dyDescent="0.25">
      <c r="B30">
        <v>0</v>
      </c>
      <c r="G30" s="33"/>
    </row>
    <row r="31" spans="1:7" x14ac:dyDescent="0.25">
      <c r="B31">
        <v>0</v>
      </c>
      <c r="G31" s="33"/>
    </row>
    <row r="32" spans="1:7" x14ac:dyDescent="0.25">
      <c r="B32">
        <v>0</v>
      </c>
    </row>
    <row r="33" spans="2:2" x14ac:dyDescent="0.25">
      <c r="B33">
        <v>0</v>
      </c>
    </row>
    <row r="35" spans="2:2" x14ac:dyDescent="0.25">
      <c r="B35">
        <f>SUM(B20:B25)</f>
        <v>0</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W29"/>
  <sheetViews>
    <sheetView workbookViewId="0">
      <selection activeCell="D11" sqref="D11"/>
    </sheetView>
  </sheetViews>
  <sheetFormatPr defaultColWidth="10.85546875" defaultRowHeight="15" x14ac:dyDescent="0.25"/>
  <cols>
    <col min="1" max="1" width="30.5703125" customWidth="1"/>
    <col min="2" max="2" width="21.28515625" customWidth="1"/>
    <col min="3" max="3" width="19.85546875" customWidth="1"/>
    <col min="4" max="4" width="27" bestFit="1" customWidth="1"/>
    <col min="5" max="5" width="14.85546875" customWidth="1"/>
    <col min="6" max="6" width="29.5703125" bestFit="1" customWidth="1"/>
    <col min="7" max="7" width="31.85546875" customWidth="1"/>
    <col min="8" max="8" width="12.42578125" bestFit="1" customWidth="1"/>
    <col min="9" max="9" width="16.5703125" customWidth="1"/>
    <col min="10" max="10" width="17.140625" customWidth="1"/>
    <col min="11" max="11" width="13.140625" customWidth="1"/>
    <col min="13" max="13" width="12.7109375" customWidth="1"/>
    <col min="16" max="16" width="13.5703125" customWidth="1"/>
    <col min="22" max="22" width="12.5703125" customWidth="1"/>
  </cols>
  <sheetData>
    <row r="1" spans="1:23" ht="93.75" thickBot="1" x14ac:dyDescent="0.3">
      <c r="A1" s="92" t="s">
        <v>40</v>
      </c>
      <c r="B1" s="92" t="s">
        <v>41</v>
      </c>
      <c r="C1" s="92" t="s">
        <v>52</v>
      </c>
      <c r="D1" s="99" t="s">
        <v>4</v>
      </c>
      <c r="E1" s="100" t="s">
        <v>87</v>
      </c>
      <c r="F1" s="101" t="s">
        <v>89</v>
      </c>
      <c r="G1" s="102" t="s">
        <v>88</v>
      </c>
      <c r="H1" s="124" t="s">
        <v>90</v>
      </c>
      <c r="I1" s="116" t="s">
        <v>99</v>
      </c>
      <c r="J1" s="113" t="s">
        <v>100</v>
      </c>
      <c r="K1" s="114" t="s">
        <v>101</v>
      </c>
      <c r="L1" s="113" t="s">
        <v>102</v>
      </c>
      <c r="M1" s="113" t="s">
        <v>103</v>
      </c>
      <c r="N1" s="114" t="s">
        <v>101</v>
      </c>
      <c r="O1" s="113" t="s">
        <v>104</v>
      </c>
      <c r="P1" s="113" t="s">
        <v>105</v>
      </c>
      <c r="Q1" s="114" t="s">
        <v>101</v>
      </c>
      <c r="R1" s="113" t="s">
        <v>106</v>
      </c>
      <c r="S1" s="113" t="s">
        <v>107</v>
      </c>
      <c r="T1" s="114" t="s">
        <v>101</v>
      </c>
      <c r="U1" s="113" t="s">
        <v>108</v>
      </c>
      <c r="V1" s="114" t="s">
        <v>109</v>
      </c>
      <c r="W1" s="114" t="s">
        <v>101</v>
      </c>
    </row>
    <row r="2" spans="1:23" x14ac:dyDescent="0.25">
      <c r="A2" t="s">
        <v>119</v>
      </c>
      <c r="B2" t="s">
        <v>42</v>
      </c>
      <c r="C2" t="s">
        <v>94</v>
      </c>
      <c r="D2" s="103" t="s">
        <v>5</v>
      </c>
      <c r="E2" s="59">
        <v>0.5</v>
      </c>
      <c r="F2" s="104">
        <v>0</v>
      </c>
      <c r="G2" s="105">
        <v>0</v>
      </c>
      <c r="H2" s="125">
        <v>0</v>
      </c>
      <c r="I2" s="94"/>
      <c r="J2" s="59"/>
      <c r="K2" s="95"/>
      <c r="L2" s="59"/>
      <c r="M2" s="59"/>
      <c r="N2" s="95"/>
      <c r="O2" s="59"/>
      <c r="P2" s="59"/>
      <c r="Q2" s="95"/>
      <c r="R2" s="59"/>
      <c r="S2" s="59"/>
      <c r="T2" s="59"/>
      <c r="U2" s="103"/>
      <c r="V2" s="104"/>
      <c r="W2" s="105"/>
    </row>
    <row r="3" spans="1:23" x14ac:dyDescent="0.25">
      <c r="A3" t="s">
        <v>120</v>
      </c>
      <c r="B3" t="s">
        <v>13</v>
      </c>
      <c r="C3" s="38" t="s">
        <v>91</v>
      </c>
      <c r="D3" s="94" t="s">
        <v>6</v>
      </c>
      <c r="E3" s="59">
        <v>0.5</v>
      </c>
      <c r="F3" s="59">
        <v>0</v>
      </c>
      <c r="G3" s="95">
        <v>0</v>
      </c>
      <c r="H3" s="125">
        <v>0</v>
      </c>
      <c r="I3" s="94"/>
      <c r="J3" s="59"/>
      <c r="K3" s="95"/>
      <c r="L3" s="59"/>
      <c r="M3" s="59"/>
      <c r="N3" s="95"/>
      <c r="O3" s="59"/>
      <c r="P3" s="59"/>
      <c r="Q3" s="95"/>
      <c r="R3" s="59"/>
      <c r="S3" s="59"/>
      <c r="T3" s="59"/>
      <c r="U3" s="94"/>
      <c r="V3" s="59"/>
      <c r="W3" s="95"/>
    </row>
    <row r="4" spans="1:23" ht="15" customHeight="1" x14ac:dyDescent="0.25">
      <c r="A4" t="s">
        <v>121</v>
      </c>
      <c r="B4" t="s">
        <v>43</v>
      </c>
      <c r="C4" s="38" t="s">
        <v>92</v>
      </c>
      <c r="D4" s="94" t="s">
        <v>7</v>
      </c>
      <c r="E4" s="59">
        <v>0.5</v>
      </c>
      <c r="F4" s="59">
        <v>0</v>
      </c>
      <c r="G4" s="95">
        <v>0</v>
      </c>
      <c r="H4" s="125">
        <v>0</v>
      </c>
      <c r="I4" s="94"/>
      <c r="J4" s="59"/>
      <c r="K4" s="95"/>
      <c r="L4" s="59"/>
      <c r="M4" s="59"/>
      <c r="N4" s="95"/>
      <c r="O4" s="59"/>
      <c r="P4" s="59"/>
      <c r="Q4" s="95"/>
      <c r="R4" s="59"/>
      <c r="S4" s="59"/>
      <c r="T4" s="59"/>
      <c r="U4" s="94"/>
      <c r="V4" s="59"/>
      <c r="W4" s="95"/>
    </row>
    <row r="5" spans="1:23" x14ac:dyDescent="0.25">
      <c r="A5" t="s">
        <v>133</v>
      </c>
      <c r="B5" t="s">
        <v>73</v>
      </c>
      <c r="C5" t="s">
        <v>93</v>
      </c>
      <c r="D5" s="94" t="s">
        <v>8</v>
      </c>
      <c r="E5" s="59">
        <v>0.5</v>
      </c>
      <c r="F5" s="110">
        <v>0</v>
      </c>
      <c r="G5" s="95">
        <v>0</v>
      </c>
      <c r="H5" s="125">
        <v>0</v>
      </c>
      <c r="I5" s="94"/>
      <c r="J5" s="59"/>
      <c r="K5" s="95"/>
      <c r="L5" s="59"/>
      <c r="M5" s="59"/>
      <c r="N5" s="95"/>
      <c r="O5" s="59"/>
      <c r="P5" s="59"/>
      <c r="Q5" s="95"/>
      <c r="R5" s="59"/>
      <c r="S5" s="59"/>
      <c r="T5" s="59"/>
      <c r="U5" s="94"/>
      <c r="V5" s="59"/>
      <c r="W5" s="95"/>
    </row>
    <row r="6" spans="1:23" x14ac:dyDescent="0.25">
      <c r="A6" t="s">
        <v>122</v>
      </c>
      <c r="C6" t="s">
        <v>73</v>
      </c>
      <c r="D6" s="94" t="s">
        <v>266</v>
      </c>
      <c r="E6" s="59">
        <v>0.75</v>
      </c>
      <c r="F6" s="110">
        <v>0</v>
      </c>
      <c r="G6" s="95">
        <v>0</v>
      </c>
      <c r="H6" s="94">
        <v>13</v>
      </c>
      <c r="I6" s="94"/>
      <c r="J6" s="59"/>
      <c r="K6" s="95"/>
      <c r="L6" s="59"/>
      <c r="M6" s="59"/>
      <c r="N6" s="95"/>
      <c r="O6" s="59"/>
      <c r="P6" s="59"/>
      <c r="Q6" s="95"/>
      <c r="R6" s="59"/>
      <c r="S6" s="59"/>
      <c r="T6" s="59"/>
      <c r="U6" s="94"/>
      <c r="V6" s="59"/>
      <c r="W6" s="95"/>
    </row>
    <row r="7" spans="1:23" ht="15" customHeight="1" x14ac:dyDescent="0.25">
      <c r="A7" t="s">
        <v>123</v>
      </c>
      <c r="D7" s="96" t="s">
        <v>9</v>
      </c>
      <c r="E7" s="93">
        <v>1.3</v>
      </c>
      <c r="F7" s="93">
        <v>680</v>
      </c>
      <c r="G7" s="106">
        <v>780</v>
      </c>
      <c r="H7" s="126">
        <v>13</v>
      </c>
      <c r="I7" s="117">
        <v>1000</v>
      </c>
      <c r="J7" s="120">
        <v>1150</v>
      </c>
      <c r="K7" s="118">
        <v>13</v>
      </c>
      <c r="L7" s="120">
        <v>660</v>
      </c>
      <c r="M7" s="120">
        <v>760</v>
      </c>
      <c r="N7" s="118">
        <v>13</v>
      </c>
      <c r="O7" s="120">
        <v>620</v>
      </c>
      <c r="P7" s="120">
        <v>710</v>
      </c>
      <c r="Q7" s="118">
        <v>13</v>
      </c>
      <c r="R7" s="59"/>
      <c r="S7" s="59"/>
      <c r="T7" s="59"/>
      <c r="U7" s="117">
        <v>1.1000000000000001</v>
      </c>
      <c r="V7" s="59"/>
      <c r="W7" s="118">
        <v>13</v>
      </c>
    </row>
    <row r="8" spans="1:23" x14ac:dyDescent="0.25">
      <c r="A8" t="s">
        <v>124</v>
      </c>
      <c r="D8" s="96" t="s">
        <v>80</v>
      </c>
      <c r="E8" s="93">
        <v>2.2999999999999998</v>
      </c>
      <c r="F8" s="93">
        <v>370</v>
      </c>
      <c r="G8" s="106">
        <v>415</v>
      </c>
      <c r="H8" s="126">
        <v>22</v>
      </c>
      <c r="I8" s="94"/>
      <c r="J8" s="59"/>
      <c r="K8" s="95"/>
      <c r="L8" s="59"/>
      <c r="M8" s="59"/>
      <c r="N8" s="95"/>
      <c r="O8" s="120">
        <v>360</v>
      </c>
      <c r="P8" s="120">
        <v>405</v>
      </c>
      <c r="Q8" s="118">
        <v>22</v>
      </c>
      <c r="R8" s="59"/>
      <c r="S8" s="59"/>
      <c r="T8" s="59"/>
      <c r="U8" s="117">
        <v>0.5</v>
      </c>
      <c r="V8" s="59"/>
      <c r="W8" s="118">
        <v>22</v>
      </c>
    </row>
    <row r="9" spans="1:23" x14ac:dyDescent="0.25">
      <c r="A9" t="s">
        <v>125</v>
      </c>
      <c r="D9" s="96" t="s">
        <v>81</v>
      </c>
      <c r="E9" s="93">
        <v>5</v>
      </c>
      <c r="F9" s="93">
        <v>240</v>
      </c>
      <c r="G9" s="106">
        <v>270</v>
      </c>
      <c r="H9" s="126">
        <v>22</v>
      </c>
      <c r="I9" s="94"/>
      <c r="J9" s="59"/>
      <c r="K9" s="95"/>
      <c r="L9" s="59"/>
      <c r="M9" s="59"/>
      <c r="N9" s="95"/>
      <c r="O9" s="120">
        <v>220</v>
      </c>
      <c r="P9" s="120">
        <v>250</v>
      </c>
      <c r="Q9" s="118">
        <v>22</v>
      </c>
      <c r="R9" s="59"/>
      <c r="S9" s="59"/>
      <c r="T9" s="59"/>
      <c r="U9" s="117">
        <v>0.4</v>
      </c>
      <c r="V9" s="59"/>
      <c r="W9" s="118">
        <v>22</v>
      </c>
    </row>
    <row r="10" spans="1:23" ht="15" customHeight="1" x14ac:dyDescent="0.25">
      <c r="A10" t="s">
        <v>126</v>
      </c>
      <c r="D10" s="96" t="s">
        <v>82</v>
      </c>
      <c r="E10" s="93">
        <v>8.4</v>
      </c>
      <c r="F10" s="93">
        <v>150</v>
      </c>
      <c r="G10" s="106">
        <v>170</v>
      </c>
      <c r="H10" s="126">
        <v>22</v>
      </c>
      <c r="I10" s="94"/>
      <c r="J10" s="59"/>
      <c r="K10" s="95"/>
      <c r="L10" s="59"/>
      <c r="M10" s="59"/>
      <c r="N10" s="95"/>
      <c r="O10" s="120">
        <v>150</v>
      </c>
      <c r="P10" s="120">
        <v>170</v>
      </c>
      <c r="Q10" s="118">
        <v>22</v>
      </c>
      <c r="R10" s="120">
        <v>180</v>
      </c>
      <c r="S10" s="120">
        <v>200</v>
      </c>
      <c r="T10" s="146">
        <v>22</v>
      </c>
      <c r="U10" s="94"/>
      <c r="V10" s="59"/>
      <c r="W10" s="95"/>
    </row>
    <row r="11" spans="1:23" ht="15.75" customHeight="1" x14ac:dyDescent="0.25">
      <c r="A11" t="s">
        <v>127</v>
      </c>
      <c r="D11" s="96" t="s">
        <v>83</v>
      </c>
      <c r="E11" s="93">
        <v>15.3</v>
      </c>
      <c r="F11" s="93">
        <v>120</v>
      </c>
      <c r="G11" s="106">
        <v>145</v>
      </c>
      <c r="H11" s="126">
        <v>22</v>
      </c>
      <c r="I11" s="94"/>
      <c r="J11" s="59"/>
      <c r="K11" s="95"/>
      <c r="L11" s="59"/>
      <c r="M11" s="59"/>
      <c r="N11" s="95"/>
      <c r="O11" s="120">
        <v>120</v>
      </c>
      <c r="P11" s="120">
        <v>145</v>
      </c>
      <c r="Q11" s="118">
        <v>22</v>
      </c>
      <c r="R11" s="120">
        <v>140</v>
      </c>
      <c r="S11" s="120">
        <v>170</v>
      </c>
      <c r="T11" s="146">
        <v>22</v>
      </c>
      <c r="U11" s="94"/>
      <c r="V11" s="59"/>
      <c r="W11" s="95"/>
    </row>
    <row r="12" spans="1:23" ht="15.75" thickBot="1" x14ac:dyDescent="0.3">
      <c r="A12" t="s">
        <v>128</v>
      </c>
      <c r="D12" s="97" t="s">
        <v>84</v>
      </c>
      <c r="E12" s="98">
        <v>18.399999999999999</v>
      </c>
      <c r="F12" s="98">
        <v>90</v>
      </c>
      <c r="G12" s="107">
        <v>100</v>
      </c>
      <c r="H12" s="127">
        <v>22</v>
      </c>
      <c r="I12" s="121"/>
      <c r="J12" s="122"/>
      <c r="K12" s="123"/>
      <c r="L12" s="122"/>
      <c r="M12" s="122"/>
      <c r="N12" s="123"/>
      <c r="O12" s="115">
        <v>90</v>
      </c>
      <c r="P12" s="115">
        <v>100</v>
      </c>
      <c r="Q12" s="119">
        <v>22</v>
      </c>
      <c r="R12" s="115">
        <v>90</v>
      </c>
      <c r="S12" s="115">
        <v>100</v>
      </c>
      <c r="T12" s="147">
        <v>22</v>
      </c>
      <c r="U12" s="121"/>
      <c r="V12" s="122"/>
      <c r="W12" s="123"/>
    </row>
    <row r="13" spans="1:23" ht="15" customHeight="1" x14ac:dyDescent="0.25">
      <c r="A13" t="s">
        <v>129</v>
      </c>
    </row>
    <row r="14" spans="1:23" x14ac:dyDescent="0.25">
      <c r="A14" t="s">
        <v>130</v>
      </c>
    </row>
    <row r="15" spans="1:23" x14ac:dyDescent="0.25">
      <c r="A15" t="s">
        <v>131</v>
      </c>
    </row>
    <row r="16" spans="1:23" x14ac:dyDescent="0.25">
      <c r="A16" t="s">
        <v>132</v>
      </c>
    </row>
    <row r="17" spans="1:21" x14ac:dyDescent="0.25">
      <c r="U17" s="33"/>
    </row>
    <row r="18" spans="1:21" x14ac:dyDescent="0.25">
      <c r="D18" s="128"/>
      <c r="E18" s="128"/>
      <c r="F18" s="129"/>
      <c r="G18" s="129"/>
      <c r="H18" s="129"/>
    </row>
    <row r="19" spans="1:21" x14ac:dyDescent="0.25">
      <c r="A19" t="s">
        <v>277</v>
      </c>
      <c r="B19" t="s">
        <v>278</v>
      </c>
      <c r="D19" s="130"/>
      <c r="E19" s="130"/>
      <c r="F19" s="130"/>
      <c r="G19" s="130"/>
      <c r="H19" s="130"/>
    </row>
    <row r="20" spans="1:21" x14ac:dyDescent="0.25">
      <c r="A20" t="s">
        <v>96</v>
      </c>
      <c r="B20" t="s">
        <v>96</v>
      </c>
      <c r="D20" s="130"/>
      <c r="E20" s="130"/>
      <c r="F20" s="130"/>
      <c r="G20" s="130"/>
      <c r="H20" s="130"/>
    </row>
    <row r="21" spans="1:21" x14ac:dyDescent="0.25">
      <c r="A21" t="s">
        <v>118</v>
      </c>
      <c r="B21" t="s">
        <v>118</v>
      </c>
      <c r="D21" s="130"/>
      <c r="E21" s="130"/>
      <c r="F21" s="130"/>
      <c r="G21" s="130"/>
      <c r="H21" s="130"/>
    </row>
    <row r="22" spans="1:21" x14ac:dyDescent="0.25">
      <c r="A22" t="s">
        <v>97</v>
      </c>
      <c r="B22" t="s">
        <v>97</v>
      </c>
      <c r="D22" s="130"/>
      <c r="E22" s="130"/>
      <c r="F22" s="130"/>
      <c r="G22" s="130"/>
      <c r="H22" s="130"/>
    </row>
    <row r="23" spans="1:21" x14ac:dyDescent="0.25">
      <c r="A23" t="s">
        <v>98</v>
      </c>
      <c r="B23" t="s">
        <v>98</v>
      </c>
      <c r="D23" s="130"/>
      <c r="E23" s="130"/>
      <c r="F23" s="130"/>
      <c r="G23" s="130"/>
      <c r="H23" s="130"/>
    </row>
    <row r="24" spans="1:21" x14ac:dyDescent="0.25">
      <c r="A24" t="s">
        <v>212</v>
      </c>
      <c r="B24" t="s">
        <v>212</v>
      </c>
      <c r="D24" s="130"/>
      <c r="E24" s="131"/>
      <c r="F24" s="130"/>
      <c r="G24" s="130"/>
      <c r="H24" s="130"/>
    </row>
    <row r="25" spans="1:21" x14ac:dyDescent="0.25">
      <c r="A25" t="s">
        <v>162</v>
      </c>
      <c r="B25" t="s">
        <v>213</v>
      </c>
      <c r="D25" s="130"/>
      <c r="E25" s="131"/>
      <c r="F25" s="130"/>
      <c r="G25" s="130"/>
      <c r="H25" s="130"/>
    </row>
    <row r="26" spans="1:21" x14ac:dyDescent="0.25">
      <c r="A26" t="s">
        <v>213</v>
      </c>
      <c r="B26" t="s">
        <v>214</v>
      </c>
      <c r="D26" s="130"/>
      <c r="E26" s="131"/>
      <c r="F26" s="130"/>
      <c r="G26" s="130"/>
      <c r="H26" s="130"/>
    </row>
    <row r="27" spans="1:21" x14ac:dyDescent="0.25">
      <c r="A27" t="s">
        <v>214</v>
      </c>
      <c r="D27" s="130"/>
      <c r="E27" s="131"/>
      <c r="F27" s="132"/>
      <c r="G27" s="132"/>
      <c r="H27" s="132"/>
    </row>
    <row r="28" spans="1:21" x14ac:dyDescent="0.25">
      <c r="D28" s="130"/>
      <c r="E28" s="131"/>
      <c r="F28" s="132"/>
      <c r="G28" s="132"/>
      <c r="H28" s="132"/>
    </row>
    <row r="29" spans="1:21" x14ac:dyDescent="0.25">
      <c r="D29" s="130"/>
      <c r="E29" s="131"/>
      <c r="F29" s="132"/>
      <c r="G29" s="132"/>
      <c r="H29" s="132"/>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E67"/>
  <sheetViews>
    <sheetView workbookViewId="0">
      <selection activeCell="B16" sqref="B16"/>
    </sheetView>
  </sheetViews>
  <sheetFormatPr defaultColWidth="10.85546875" defaultRowHeight="15" x14ac:dyDescent="0.25"/>
  <cols>
    <col min="1" max="1" width="30.5703125" style="59" customWidth="1"/>
    <col min="2" max="2" width="27" style="59" bestFit="1" customWidth="1"/>
    <col min="3" max="3" width="29.5703125" style="59" bestFit="1" customWidth="1"/>
    <col min="4" max="4" width="31.85546875" style="59" customWidth="1"/>
    <col min="5" max="5" width="19.5703125" style="59" customWidth="1"/>
    <col min="6" max="16384" width="10.85546875" style="59"/>
  </cols>
  <sheetData>
    <row r="1" spans="1:5" ht="18.75" thickBot="1" x14ac:dyDescent="0.3">
      <c r="A1" s="246" t="s">
        <v>95</v>
      </c>
      <c r="B1" s="247" t="s">
        <v>4</v>
      </c>
      <c r="C1" s="248" t="s">
        <v>232</v>
      </c>
      <c r="D1" s="249" t="s">
        <v>233</v>
      </c>
      <c r="E1" s="250" t="s">
        <v>90</v>
      </c>
    </row>
    <row r="2" spans="1:5" x14ac:dyDescent="0.25">
      <c r="A2" s="103" t="s">
        <v>96</v>
      </c>
      <c r="B2" s="104" t="s">
        <v>5</v>
      </c>
      <c r="C2" s="104">
        <v>0</v>
      </c>
      <c r="D2" s="104">
        <v>0</v>
      </c>
      <c r="E2" s="184">
        <v>0</v>
      </c>
    </row>
    <row r="3" spans="1:5" x14ac:dyDescent="0.25">
      <c r="A3" s="94" t="s">
        <v>96</v>
      </c>
      <c r="B3" s="59" t="s">
        <v>6</v>
      </c>
      <c r="C3" s="59">
        <v>0</v>
      </c>
      <c r="D3" s="59">
        <v>0</v>
      </c>
      <c r="E3" s="185">
        <v>0</v>
      </c>
    </row>
    <row r="4" spans="1:5" ht="15" customHeight="1" x14ac:dyDescent="0.25">
      <c r="A4" s="94" t="s">
        <v>96</v>
      </c>
      <c r="B4" s="59" t="s">
        <v>7</v>
      </c>
      <c r="C4" s="59">
        <v>0</v>
      </c>
      <c r="D4" s="59">
        <v>0</v>
      </c>
      <c r="E4" s="185">
        <v>0</v>
      </c>
    </row>
    <row r="5" spans="1:5" x14ac:dyDescent="0.25">
      <c r="A5" s="94" t="s">
        <v>96</v>
      </c>
      <c r="B5" s="59" t="s">
        <v>8</v>
      </c>
      <c r="C5" s="110">
        <v>0</v>
      </c>
      <c r="D5" s="59">
        <v>0</v>
      </c>
      <c r="E5" s="185">
        <v>0</v>
      </c>
    </row>
    <row r="6" spans="1:5" x14ac:dyDescent="0.25">
      <c r="A6" s="94" t="s">
        <v>96</v>
      </c>
      <c r="B6" s="59" t="s">
        <v>266</v>
      </c>
      <c r="C6" s="110">
        <v>0</v>
      </c>
      <c r="D6" s="59">
        <v>0</v>
      </c>
      <c r="E6" s="95">
        <v>13</v>
      </c>
    </row>
    <row r="7" spans="1:5" ht="15" customHeight="1" x14ac:dyDescent="0.25">
      <c r="A7" s="94" t="s">
        <v>96</v>
      </c>
      <c r="B7" s="242" t="s">
        <v>9</v>
      </c>
      <c r="C7" s="93">
        <v>680</v>
      </c>
      <c r="D7" s="93">
        <v>780</v>
      </c>
      <c r="E7" s="243">
        <v>13</v>
      </c>
    </row>
    <row r="8" spans="1:5" x14ac:dyDescent="0.25">
      <c r="A8" s="94" t="s">
        <v>96</v>
      </c>
      <c r="B8" s="242" t="s">
        <v>80</v>
      </c>
      <c r="C8" s="93">
        <v>370</v>
      </c>
      <c r="D8" s="93">
        <v>415</v>
      </c>
      <c r="E8" s="243">
        <v>22</v>
      </c>
    </row>
    <row r="9" spans="1:5" x14ac:dyDescent="0.25">
      <c r="A9" s="94" t="s">
        <v>96</v>
      </c>
      <c r="B9" s="242" t="s">
        <v>81</v>
      </c>
      <c r="C9" s="93">
        <v>240</v>
      </c>
      <c r="D9" s="93">
        <v>270</v>
      </c>
      <c r="E9" s="243">
        <v>22</v>
      </c>
    </row>
    <row r="10" spans="1:5" ht="15" customHeight="1" x14ac:dyDescent="0.25">
      <c r="A10" s="94" t="s">
        <v>96</v>
      </c>
      <c r="B10" s="242" t="s">
        <v>82</v>
      </c>
      <c r="C10" s="93">
        <v>150</v>
      </c>
      <c r="D10" s="93">
        <v>170</v>
      </c>
      <c r="E10" s="243">
        <v>22</v>
      </c>
    </row>
    <row r="11" spans="1:5" ht="15.75" customHeight="1" x14ac:dyDescent="0.25">
      <c r="A11" s="94" t="s">
        <v>96</v>
      </c>
      <c r="B11" s="242" t="s">
        <v>83</v>
      </c>
      <c r="C11" s="93">
        <v>120</v>
      </c>
      <c r="D11" s="93">
        <v>145</v>
      </c>
      <c r="E11" s="243">
        <v>22</v>
      </c>
    </row>
    <row r="12" spans="1:5" ht="15.75" thickBot="1" x14ac:dyDescent="0.3">
      <c r="A12" s="121" t="s">
        <v>96</v>
      </c>
      <c r="B12" s="244" t="s">
        <v>84</v>
      </c>
      <c r="C12" s="98">
        <v>90</v>
      </c>
      <c r="D12" s="98">
        <v>100</v>
      </c>
      <c r="E12" s="245">
        <v>22</v>
      </c>
    </row>
    <row r="13" spans="1:5" ht="15" customHeight="1" x14ac:dyDescent="0.25">
      <c r="A13" s="103" t="s">
        <v>212</v>
      </c>
      <c r="B13" s="104" t="s">
        <v>5</v>
      </c>
      <c r="C13" s="104">
        <v>0</v>
      </c>
      <c r="D13" s="104">
        <v>0</v>
      </c>
      <c r="E13" s="105">
        <v>0</v>
      </c>
    </row>
    <row r="14" spans="1:5" x14ac:dyDescent="0.25">
      <c r="A14" s="94" t="s">
        <v>212</v>
      </c>
      <c r="B14" s="59" t="s">
        <v>6</v>
      </c>
      <c r="C14" s="59">
        <v>0</v>
      </c>
      <c r="D14" s="59">
        <v>0</v>
      </c>
      <c r="E14" s="95">
        <v>0</v>
      </c>
    </row>
    <row r="15" spans="1:5" x14ac:dyDescent="0.25">
      <c r="A15" s="94" t="s">
        <v>212</v>
      </c>
      <c r="B15" s="59" t="s">
        <v>7</v>
      </c>
      <c r="C15" s="59">
        <v>0</v>
      </c>
      <c r="D15" s="59">
        <v>0</v>
      </c>
      <c r="E15" s="95">
        <v>0</v>
      </c>
    </row>
    <row r="16" spans="1:5" x14ac:dyDescent="0.25">
      <c r="A16" s="94" t="s">
        <v>212</v>
      </c>
      <c r="B16" s="59" t="s">
        <v>8</v>
      </c>
      <c r="C16" s="110">
        <v>0</v>
      </c>
      <c r="D16" s="59">
        <v>0</v>
      </c>
      <c r="E16" s="95">
        <v>0</v>
      </c>
    </row>
    <row r="17" spans="1:5" x14ac:dyDescent="0.25">
      <c r="A17" s="94" t="s">
        <v>212</v>
      </c>
      <c r="B17" s="59" t="s">
        <v>266</v>
      </c>
      <c r="C17" s="110">
        <v>0</v>
      </c>
      <c r="D17" s="59">
        <v>0</v>
      </c>
      <c r="E17" s="95">
        <v>0</v>
      </c>
    </row>
    <row r="18" spans="1:5" x14ac:dyDescent="0.25">
      <c r="A18" s="94" t="s">
        <v>212</v>
      </c>
      <c r="B18" s="242" t="s">
        <v>9</v>
      </c>
      <c r="C18" s="120">
        <v>1000</v>
      </c>
      <c r="D18" s="120">
        <v>1150</v>
      </c>
      <c r="E18" s="118">
        <v>13</v>
      </c>
    </row>
    <row r="19" spans="1:5" x14ac:dyDescent="0.25">
      <c r="A19" s="94" t="s">
        <v>212</v>
      </c>
      <c r="B19" s="242" t="s">
        <v>80</v>
      </c>
      <c r="C19" s="110">
        <v>0</v>
      </c>
      <c r="D19" s="110">
        <v>0</v>
      </c>
      <c r="E19" s="185">
        <v>0</v>
      </c>
    </row>
    <row r="20" spans="1:5" x14ac:dyDescent="0.25">
      <c r="A20" s="94" t="s">
        <v>212</v>
      </c>
      <c r="B20" s="242" t="s">
        <v>81</v>
      </c>
      <c r="C20" s="110">
        <v>0</v>
      </c>
      <c r="D20" s="110">
        <v>0</v>
      </c>
      <c r="E20" s="185">
        <v>0</v>
      </c>
    </row>
    <row r="21" spans="1:5" x14ac:dyDescent="0.25">
      <c r="A21" s="94" t="s">
        <v>212</v>
      </c>
      <c r="B21" s="242" t="s">
        <v>82</v>
      </c>
      <c r="C21" s="110">
        <v>0</v>
      </c>
      <c r="D21" s="110">
        <v>0</v>
      </c>
      <c r="E21" s="185">
        <v>0</v>
      </c>
    </row>
    <row r="22" spans="1:5" x14ac:dyDescent="0.25">
      <c r="A22" s="94" t="s">
        <v>212</v>
      </c>
      <c r="B22" s="242" t="s">
        <v>83</v>
      </c>
      <c r="C22" s="110">
        <v>0</v>
      </c>
      <c r="D22" s="110">
        <v>0</v>
      </c>
      <c r="E22" s="185">
        <v>0</v>
      </c>
    </row>
    <row r="23" spans="1:5" ht="15.75" thickBot="1" x14ac:dyDescent="0.3">
      <c r="A23" s="121" t="s">
        <v>212</v>
      </c>
      <c r="B23" s="244" t="s">
        <v>84</v>
      </c>
      <c r="C23" s="122">
        <v>0</v>
      </c>
      <c r="D23" s="122">
        <v>0</v>
      </c>
      <c r="E23" s="123">
        <v>0</v>
      </c>
    </row>
    <row r="24" spans="1:5" x14ac:dyDescent="0.25">
      <c r="A24" s="103" t="s">
        <v>97</v>
      </c>
      <c r="B24" s="104" t="s">
        <v>5</v>
      </c>
      <c r="C24" s="104">
        <v>0</v>
      </c>
      <c r="D24" s="104">
        <v>0</v>
      </c>
      <c r="E24" s="105">
        <v>0</v>
      </c>
    </row>
    <row r="25" spans="1:5" x14ac:dyDescent="0.25">
      <c r="A25" s="94" t="s">
        <v>97</v>
      </c>
      <c r="B25" s="59" t="s">
        <v>6</v>
      </c>
      <c r="C25" s="59">
        <v>0</v>
      </c>
      <c r="D25" s="59">
        <v>0</v>
      </c>
      <c r="E25" s="95">
        <v>0</v>
      </c>
    </row>
    <row r="26" spans="1:5" x14ac:dyDescent="0.25">
      <c r="A26" s="94" t="s">
        <v>97</v>
      </c>
      <c r="B26" s="59" t="s">
        <v>7</v>
      </c>
      <c r="C26" s="59">
        <v>0</v>
      </c>
      <c r="D26" s="59">
        <v>0</v>
      </c>
      <c r="E26" s="95">
        <v>0</v>
      </c>
    </row>
    <row r="27" spans="1:5" x14ac:dyDescent="0.25">
      <c r="A27" s="94" t="s">
        <v>97</v>
      </c>
      <c r="B27" s="59" t="s">
        <v>8</v>
      </c>
      <c r="C27" s="110">
        <v>0</v>
      </c>
      <c r="D27" s="59">
        <v>0</v>
      </c>
      <c r="E27" s="95">
        <v>0</v>
      </c>
    </row>
    <row r="28" spans="1:5" x14ac:dyDescent="0.25">
      <c r="A28" s="94" t="s">
        <v>97</v>
      </c>
      <c r="B28" s="59" t="s">
        <v>266</v>
      </c>
      <c r="C28" s="110">
        <v>0</v>
      </c>
      <c r="D28" s="59">
        <v>0</v>
      </c>
      <c r="E28" s="95">
        <v>0</v>
      </c>
    </row>
    <row r="29" spans="1:5" x14ac:dyDescent="0.25">
      <c r="A29" s="94" t="s">
        <v>97</v>
      </c>
      <c r="B29" s="242" t="s">
        <v>9</v>
      </c>
      <c r="C29" s="120">
        <v>660</v>
      </c>
      <c r="D29" s="120">
        <v>760</v>
      </c>
      <c r="E29" s="118">
        <v>13</v>
      </c>
    </row>
    <row r="30" spans="1:5" x14ac:dyDescent="0.25">
      <c r="A30" s="94" t="s">
        <v>97</v>
      </c>
      <c r="B30" s="242" t="s">
        <v>80</v>
      </c>
      <c r="C30" s="110">
        <v>0</v>
      </c>
      <c r="D30" s="110">
        <v>0</v>
      </c>
      <c r="E30" s="185">
        <v>0</v>
      </c>
    </row>
    <row r="31" spans="1:5" x14ac:dyDescent="0.25">
      <c r="A31" s="94" t="s">
        <v>97</v>
      </c>
      <c r="B31" s="242" t="s">
        <v>81</v>
      </c>
      <c r="C31" s="110">
        <v>0</v>
      </c>
      <c r="D31" s="110">
        <v>0</v>
      </c>
      <c r="E31" s="185">
        <v>0</v>
      </c>
    </row>
    <row r="32" spans="1:5" x14ac:dyDescent="0.25">
      <c r="A32" s="94" t="s">
        <v>97</v>
      </c>
      <c r="B32" s="242" t="s">
        <v>82</v>
      </c>
      <c r="C32" s="110">
        <v>0</v>
      </c>
      <c r="D32" s="110">
        <v>0</v>
      </c>
      <c r="E32" s="185">
        <v>0</v>
      </c>
    </row>
    <row r="33" spans="1:5" x14ac:dyDescent="0.25">
      <c r="A33" s="94" t="s">
        <v>97</v>
      </c>
      <c r="B33" s="242" t="s">
        <v>83</v>
      </c>
      <c r="C33" s="110">
        <v>0</v>
      </c>
      <c r="D33" s="110">
        <v>0</v>
      </c>
      <c r="E33" s="185">
        <v>0</v>
      </c>
    </row>
    <row r="34" spans="1:5" ht="15.75" thickBot="1" x14ac:dyDescent="0.3">
      <c r="A34" s="121" t="s">
        <v>97</v>
      </c>
      <c r="B34" s="244" t="s">
        <v>84</v>
      </c>
      <c r="C34" s="122">
        <v>0</v>
      </c>
      <c r="D34" s="122">
        <v>0</v>
      </c>
      <c r="E34" s="123">
        <v>0</v>
      </c>
    </row>
    <row r="35" spans="1:5" x14ac:dyDescent="0.25">
      <c r="A35" s="103" t="s">
        <v>118</v>
      </c>
      <c r="B35" s="104" t="s">
        <v>5</v>
      </c>
      <c r="C35" s="104">
        <v>0</v>
      </c>
      <c r="D35" s="104">
        <v>0</v>
      </c>
      <c r="E35" s="105">
        <v>0</v>
      </c>
    </row>
    <row r="36" spans="1:5" x14ac:dyDescent="0.25">
      <c r="A36" s="94" t="s">
        <v>118</v>
      </c>
      <c r="B36" s="59" t="s">
        <v>6</v>
      </c>
      <c r="C36" s="59">
        <v>0</v>
      </c>
      <c r="D36" s="59">
        <v>0</v>
      </c>
      <c r="E36" s="95">
        <v>0</v>
      </c>
    </row>
    <row r="37" spans="1:5" x14ac:dyDescent="0.25">
      <c r="A37" s="94" t="s">
        <v>118</v>
      </c>
      <c r="B37" s="59" t="s">
        <v>7</v>
      </c>
      <c r="C37" s="59">
        <v>0</v>
      </c>
      <c r="D37" s="59">
        <v>0</v>
      </c>
      <c r="E37" s="95">
        <v>0</v>
      </c>
    </row>
    <row r="38" spans="1:5" x14ac:dyDescent="0.25">
      <c r="A38" s="94" t="s">
        <v>118</v>
      </c>
      <c r="B38" s="59" t="s">
        <v>8</v>
      </c>
      <c r="C38" s="110">
        <v>0</v>
      </c>
      <c r="D38" s="59">
        <v>0</v>
      </c>
      <c r="E38" s="95">
        <v>0</v>
      </c>
    </row>
    <row r="39" spans="1:5" x14ac:dyDescent="0.25">
      <c r="A39" s="94" t="s">
        <v>118</v>
      </c>
      <c r="B39" s="59" t="s">
        <v>266</v>
      </c>
      <c r="C39" s="110">
        <v>0</v>
      </c>
      <c r="D39" s="59">
        <v>0</v>
      </c>
      <c r="E39" s="95">
        <v>0</v>
      </c>
    </row>
    <row r="40" spans="1:5" x14ac:dyDescent="0.25">
      <c r="A40" s="94" t="s">
        <v>118</v>
      </c>
      <c r="B40" s="242" t="s">
        <v>9</v>
      </c>
      <c r="C40" s="120">
        <v>620</v>
      </c>
      <c r="D40" s="120">
        <v>710</v>
      </c>
      <c r="E40" s="118">
        <v>13</v>
      </c>
    </row>
    <row r="41" spans="1:5" x14ac:dyDescent="0.25">
      <c r="A41" s="94" t="s">
        <v>118</v>
      </c>
      <c r="B41" s="242" t="s">
        <v>80</v>
      </c>
      <c r="C41" s="120">
        <v>360</v>
      </c>
      <c r="D41" s="120">
        <v>405</v>
      </c>
      <c r="E41" s="118">
        <v>22</v>
      </c>
    </row>
    <row r="42" spans="1:5" x14ac:dyDescent="0.25">
      <c r="A42" s="94" t="s">
        <v>118</v>
      </c>
      <c r="B42" s="242" t="s">
        <v>81</v>
      </c>
      <c r="C42" s="120">
        <v>220</v>
      </c>
      <c r="D42" s="120">
        <v>250</v>
      </c>
      <c r="E42" s="118">
        <v>22</v>
      </c>
    </row>
    <row r="43" spans="1:5" x14ac:dyDescent="0.25">
      <c r="A43" s="94" t="s">
        <v>118</v>
      </c>
      <c r="B43" s="242" t="s">
        <v>82</v>
      </c>
      <c r="C43" s="120">
        <v>150</v>
      </c>
      <c r="D43" s="120">
        <v>170</v>
      </c>
      <c r="E43" s="118">
        <v>22</v>
      </c>
    </row>
    <row r="44" spans="1:5" x14ac:dyDescent="0.25">
      <c r="A44" s="94" t="s">
        <v>118</v>
      </c>
      <c r="B44" s="242" t="s">
        <v>83</v>
      </c>
      <c r="C44" s="120">
        <v>120</v>
      </c>
      <c r="D44" s="120">
        <v>145</v>
      </c>
      <c r="E44" s="118">
        <v>22</v>
      </c>
    </row>
    <row r="45" spans="1:5" ht="15.75" thickBot="1" x14ac:dyDescent="0.3">
      <c r="A45" s="121" t="s">
        <v>118</v>
      </c>
      <c r="B45" s="244" t="s">
        <v>84</v>
      </c>
      <c r="C45" s="115">
        <v>90</v>
      </c>
      <c r="D45" s="115">
        <v>100</v>
      </c>
      <c r="E45" s="119">
        <v>22</v>
      </c>
    </row>
    <row r="46" spans="1:5" x14ac:dyDescent="0.25">
      <c r="A46" s="103" t="s">
        <v>98</v>
      </c>
      <c r="B46" s="104" t="s">
        <v>5</v>
      </c>
      <c r="C46" s="104">
        <v>0</v>
      </c>
      <c r="D46" s="104">
        <v>0</v>
      </c>
      <c r="E46" s="105">
        <v>0</v>
      </c>
    </row>
    <row r="47" spans="1:5" x14ac:dyDescent="0.25">
      <c r="A47" s="94" t="s">
        <v>98</v>
      </c>
      <c r="B47" s="59" t="s">
        <v>6</v>
      </c>
      <c r="C47" s="59">
        <v>0</v>
      </c>
      <c r="D47" s="59">
        <v>0</v>
      </c>
      <c r="E47" s="95">
        <v>0</v>
      </c>
    </row>
    <row r="48" spans="1:5" x14ac:dyDescent="0.25">
      <c r="A48" s="94" t="s">
        <v>98</v>
      </c>
      <c r="B48" s="59" t="s">
        <v>7</v>
      </c>
      <c r="C48" s="59">
        <v>0</v>
      </c>
      <c r="D48" s="59">
        <v>0</v>
      </c>
      <c r="E48" s="95">
        <v>0</v>
      </c>
    </row>
    <row r="49" spans="1:5" x14ac:dyDescent="0.25">
      <c r="A49" s="94" t="s">
        <v>98</v>
      </c>
      <c r="B49" s="59" t="s">
        <v>8</v>
      </c>
      <c r="C49" s="110">
        <v>0</v>
      </c>
      <c r="D49" s="59">
        <v>0</v>
      </c>
      <c r="E49" s="95">
        <v>0</v>
      </c>
    </row>
    <row r="50" spans="1:5" x14ac:dyDescent="0.25">
      <c r="A50" s="94" t="s">
        <v>98</v>
      </c>
      <c r="B50" s="59" t="s">
        <v>266</v>
      </c>
      <c r="C50" s="110">
        <v>0</v>
      </c>
      <c r="D50" s="59">
        <v>0</v>
      </c>
      <c r="E50" s="95">
        <v>0</v>
      </c>
    </row>
    <row r="51" spans="1:5" x14ac:dyDescent="0.25">
      <c r="A51" s="94" t="s">
        <v>98</v>
      </c>
      <c r="B51" s="242" t="s">
        <v>9</v>
      </c>
      <c r="C51" s="59">
        <v>0</v>
      </c>
      <c r="D51" s="59">
        <v>0</v>
      </c>
      <c r="E51" s="95">
        <v>0</v>
      </c>
    </row>
    <row r="52" spans="1:5" x14ac:dyDescent="0.25">
      <c r="A52" s="94" t="s">
        <v>98</v>
      </c>
      <c r="B52" s="242" t="s">
        <v>80</v>
      </c>
      <c r="C52" s="110">
        <v>0</v>
      </c>
      <c r="D52" s="59">
        <v>0</v>
      </c>
      <c r="E52" s="95">
        <v>0</v>
      </c>
    </row>
    <row r="53" spans="1:5" x14ac:dyDescent="0.25">
      <c r="A53" s="94" t="s">
        <v>98</v>
      </c>
      <c r="B53" s="242" t="s">
        <v>81</v>
      </c>
      <c r="C53" s="110">
        <v>0</v>
      </c>
      <c r="D53" s="59">
        <v>0</v>
      </c>
      <c r="E53" s="95">
        <v>0</v>
      </c>
    </row>
    <row r="54" spans="1:5" x14ac:dyDescent="0.25">
      <c r="A54" s="94" t="s">
        <v>98</v>
      </c>
      <c r="B54" s="242" t="s">
        <v>82</v>
      </c>
      <c r="C54" s="120">
        <v>180</v>
      </c>
      <c r="D54" s="120">
        <v>200</v>
      </c>
      <c r="E54" s="118">
        <v>22</v>
      </c>
    </row>
    <row r="55" spans="1:5" x14ac:dyDescent="0.25">
      <c r="A55" s="94" t="s">
        <v>98</v>
      </c>
      <c r="B55" s="242" t="s">
        <v>83</v>
      </c>
      <c r="C55" s="120">
        <v>140</v>
      </c>
      <c r="D55" s="120">
        <v>170</v>
      </c>
      <c r="E55" s="118">
        <v>22</v>
      </c>
    </row>
    <row r="56" spans="1:5" ht="15.75" thickBot="1" x14ac:dyDescent="0.3">
      <c r="A56" s="121" t="s">
        <v>98</v>
      </c>
      <c r="B56" s="244" t="s">
        <v>84</v>
      </c>
      <c r="C56" s="115">
        <v>90</v>
      </c>
      <c r="D56" s="115">
        <v>100</v>
      </c>
      <c r="E56" s="119">
        <v>22</v>
      </c>
    </row>
    <row r="57" spans="1:5" x14ac:dyDescent="0.25">
      <c r="A57" s="103" t="s">
        <v>162</v>
      </c>
      <c r="B57" s="104" t="s">
        <v>5</v>
      </c>
      <c r="C57" s="104">
        <v>0</v>
      </c>
      <c r="D57" s="104">
        <v>0</v>
      </c>
      <c r="E57" s="184">
        <v>0</v>
      </c>
    </row>
    <row r="58" spans="1:5" x14ac:dyDescent="0.25">
      <c r="A58" s="94" t="s">
        <v>162</v>
      </c>
      <c r="B58" s="59" t="s">
        <v>6</v>
      </c>
      <c r="C58" s="59">
        <v>0</v>
      </c>
      <c r="D58" s="59">
        <v>0</v>
      </c>
      <c r="E58" s="185">
        <v>0</v>
      </c>
    </row>
    <row r="59" spans="1:5" x14ac:dyDescent="0.25">
      <c r="A59" s="94" t="s">
        <v>162</v>
      </c>
      <c r="B59" s="59" t="s">
        <v>7</v>
      </c>
      <c r="C59" s="59">
        <v>0</v>
      </c>
      <c r="D59" s="59">
        <v>0</v>
      </c>
      <c r="E59" s="185">
        <v>0</v>
      </c>
    </row>
    <row r="60" spans="1:5" x14ac:dyDescent="0.25">
      <c r="A60" s="94" t="s">
        <v>162</v>
      </c>
      <c r="B60" s="59" t="s">
        <v>8</v>
      </c>
      <c r="C60" s="110">
        <v>0</v>
      </c>
      <c r="D60" s="59">
        <v>0</v>
      </c>
      <c r="E60" s="185">
        <v>0</v>
      </c>
    </row>
    <row r="61" spans="1:5" x14ac:dyDescent="0.25">
      <c r="A61" s="94" t="s">
        <v>162</v>
      </c>
      <c r="B61" s="59" t="s">
        <v>266</v>
      </c>
      <c r="C61" s="110">
        <v>0</v>
      </c>
      <c r="D61" s="59">
        <v>0</v>
      </c>
      <c r="E61" s="185">
        <v>0</v>
      </c>
    </row>
    <row r="62" spans="1:5" x14ac:dyDescent="0.25">
      <c r="A62" s="94" t="s">
        <v>162</v>
      </c>
      <c r="B62" s="242" t="s">
        <v>9</v>
      </c>
      <c r="C62" s="120">
        <v>1.1000000000000001</v>
      </c>
      <c r="D62" s="59">
        <v>0</v>
      </c>
      <c r="E62" s="186">
        <v>0</v>
      </c>
    </row>
    <row r="63" spans="1:5" x14ac:dyDescent="0.25">
      <c r="A63" s="94" t="s">
        <v>162</v>
      </c>
      <c r="B63" s="242" t="s">
        <v>80</v>
      </c>
      <c r="C63" s="120">
        <v>0.5</v>
      </c>
      <c r="D63" s="59">
        <v>0</v>
      </c>
      <c r="E63" s="186">
        <v>0</v>
      </c>
    </row>
    <row r="64" spans="1:5" x14ac:dyDescent="0.25">
      <c r="A64" s="94" t="s">
        <v>162</v>
      </c>
      <c r="B64" s="242" t="s">
        <v>81</v>
      </c>
      <c r="C64" s="120">
        <v>0.4</v>
      </c>
      <c r="D64" s="59">
        <v>0</v>
      </c>
      <c r="E64" s="186">
        <v>0</v>
      </c>
    </row>
    <row r="65" spans="1:5" x14ac:dyDescent="0.25">
      <c r="A65" s="94" t="s">
        <v>162</v>
      </c>
      <c r="B65" s="242" t="s">
        <v>82</v>
      </c>
      <c r="C65" s="110">
        <v>0</v>
      </c>
      <c r="D65" s="110">
        <v>0</v>
      </c>
      <c r="E65" s="185">
        <v>0</v>
      </c>
    </row>
    <row r="66" spans="1:5" x14ac:dyDescent="0.25">
      <c r="A66" s="94" t="s">
        <v>162</v>
      </c>
      <c r="B66" s="242" t="s">
        <v>83</v>
      </c>
      <c r="C66" s="110">
        <v>0</v>
      </c>
      <c r="D66" s="110">
        <v>0</v>
      </c>
      <c r="E66" s="185">
        <v>0</v>
      </c>
    </row>
    <row r="67" spans="1:5" ht="15.75" thickBot="1" x14ac:dyDescent="0.3">
      <c r="A67" s="121" t="s">
        <v>162</v>
      </c>
      <c r="B67" s="244" t="s">
        <v>84</v>
      </c>
      <c r="C67" s="122">
        <v>0</v>
      </c>
      <c r="D67" s="122">
        <v>0</v>
      </c>
      <c r="E67" s="187">
        <v>0</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T25"/>
  <sheetViews>
    <sheetView workbookViewId="0">
      <selection activeCell="B23" sqref="B23"/>
    </sheetView>
  </sheetViews>
  <sheetFormatPr defaultColWidth="10.85546875" defaultRowHeight="15" x14ac:dyDescent="0.25"/>
  <cols>
    <col min="1" max="1" width="28.85546875" customWidth="1"/>
    <col min="2" max="2" width="13.7109375" customWidth="1"/>
    <col min="3" max="3" width="11" bestFit="1" customWidth="1"/>
    <col min="4" max="4" width="10" customWidth="1"/>
    <col min="5" max="5" width="11" customWidth="1"/>
    <col min="6" max="7" width="10" customWidth="1"/>
    <col min="8" max="8" width="9" customWidth="1"/>
    <col min="9" max="10" width="10" customWidth="1"/>
    <col min="11" max="11" width="12.5703125" customWidth="1"/>
    <col min="12" max="12" width="11.85546875" customWidth="1"/>
    <col min="13" max="13" width="14.42578125" bestFit="1" customWidth="1"/>
    <col min="14" max="14" width="11.85546875" customWidth="1"/>
    <col min="15" max="15" width="14.42578125" bestFit="1" customWidth="1"/>
    <col min="16" max="16" width="11.85546875" customWidth="1"/>
    <col min="17" max="17" width="14.42578125" customWidth="1"/>
    <col min="18" max="18" width="10.85546875" customWidth="1"/>
    <col min="19" max="19" width="13.42578125" bestFit="1" customWidth="1"/>
    <col min="20" max="20" width="11.85546875" customWidth="1"/>
    <col min="21" max="21" width="14.42578125" bestFit="1" customWidth="1"/>
    <col min="22" max="22" width="11.85546875" customWidth="1"/>
    <col min="23" max="23" width="14.42578125" bestFit="1" customWidth="1"/>
    <col min="24" max="24" width="12.5703125" bestFit="1" customWidth="1"/>
  </cols>
  <sheetData>
    <row r="1" spans="1:20" x14ac:dyDescent="0.25">
      <c r="A1" s="86" t="s">
        <v>77</v>
      </c>
      <c r="B1">
        <f>'City Profile'!F18</f>
        <v>2019</v>
      </c>
      <c r="C1">
        <f>'City Profile'!H18</f>
        <v>2020</v>
      </c>
      <c r="D1">
        <f>'City Profile'!J18</f>
        <v>2021</v>
      </c>
      <c r="E1">
        <f>'City Profile'!L18</f>
        <v>2022</v>
      </c>
    </row>
    <row r="2" spans="1:20" x14ac:dyDescent="0.25">
      <c r="A2" s="87" t="s">
        <v>381</v>
      </c>
      <c r="B2">
        <v>0</v>
      </c>
      <c r="C2">
        <v>0</v>
      </c>
      <c r="D2">
        <v>0</v>
      </c>
      <c r="E2">
        <v>0</v>
      </c>
      <c r="T2">
        <v>8</v>
      </c>
    </row>
    <row r="3" spans="1:20" x14ac:dyDescent="0.25">
      <c r="A3" s="87" t="s">
        <v>382</v>
      </c>
      <c r="B3">
        <v>0</v>
      </c>
      <c r="C3">
        <v>0</v>
      </c>
      <c r="D3">
        <v>0</v>
      </c>
      <c r="E3">
        <v>0</v>
      </c>
    </row>
    <row r="6" spans="1:20" x14ac:dyDescent="0.25">
      <c r="A6" s="150"/>
      <c r="B6" s="149"/>
      <c r="C6" s="149"/>
    </row>
    <row r="7" spans="1:20" x14ac:dyDescent="0.25">
      <c r="A7" s="39" t="s">
        <v>172</v>
      </c>
      <c r="B7" s="334">
        <v>0</v>
      </c>
      <c r="C7" s="149"/>
    </row>
    <row r="8" spans="1:20" x14ac:dyDescent="0.25">
      <c r="A8" s="39" t="s">
        <v>171</v>
      </c>
      <c r="B8" s="334">
        <v>0</v>
      </c>
      <c r="C8" s="149"/>
    </row>
    <row r="9" spans="1:20" x14ac:dyDescent="0.25">
      <c r="A9" s="39" t="s">
        <v>173</v>
      </c>
      <c r="B9" s="334">
        <v>0</v>
      </c>
      <c r="C9" s="149"/>
    </row>
    <row r="10" spans="1:20" x14ac:dyDescent="0.25">
      <c r="A10" s="39" t="s">
        <v>174</v>
      </c>
      <c r="B10" s="334">
        <v>0</v>
      </c>
      <c r="C10" s="149"/>
    </row>
    <row r="11" spans="1:20" x14ac:dyDescent="0.25">
      <c r="A11" s="39" t="s">
        <v>175</v>
      </c>
      <c r="B11" s="39">
        <v>0</v>
      </c>
      <c r="D11" s="88"/>
    </row>
    <row r="12" spans="1:20" x14ac:dyDescent="0.25">
      <c r="A12" s="39" t="s">
        <v>176</v>
      </c>
      <c r="B12" s="39">
        <v>0</v>
      </c>
    </row>
    <row r="13" spans="1:20" x14ac:dyDescent="0.25">
      <c r="A13" s="39" t="s">
        <v>177</v>
      </c>
      <c r="B13" s="39">
        <v>0</v>
      </c>
    </row>
    <row r="14" spans="1:20" x14ac:dyDescent="0.25">
      <c r="A14" s="325" t="s">
        <v>178</v>
      </c>
      <c r="B14" s="39">
        <v>0</v>
      </c>
    </row>
    <row r="15" spans="1:20" x14ac:dyDescent="0.25">
      <c r="A15" s="325" t="s">
        <v>179</v>
      </c>
      <c r="B15" s="39">
        <v>0</v>
      </c>
    </row>
    <row r="16" spans="1:20" x14ac:dyDescent="0.25">
      <c r="A16" s="325" t="s">
        <v>180</v>
      </c>
      <c r="B16" s="39">
        <v>0</v>
      </c>
    </row>
    <row r="17" spans="1:3" x14ac:dyDescent="0.25">
      <c r="A17" s="325" t="s">
        <v>181</v>
      </c>
      <c r="B17" s="39">
        <v>0</v>
      </c>
    </row>
    <row r="20" spans="1:3" x14ac:dyDescent="0.25">
      <c r="A20" t="s">
        <v>96</v>
      </c>
      <c r="B20">
        <v>0</v>
      </c>
    </row>
    <row r="21" spans="1:3" x14ac:dyDescent="0.25">
      <c r="A21" t="s">
        <v>215</v>
      </c>
      <c r="B21">
        <v>0</v>
      </c>
      <c r="C21" s="33"/>
    </row>
    <row r="22" spans="1:3" x14ac:dyDescent="0.25">
      <c r="A22" s="33"/>
      <c r="B22" s="33"/>
      <c r="C22" s="33"/>
    </row>
    <row r="23" spans="1:3" x14ac:dyDescent="0.25">
      <c r="A23" s="33"/>
      <c r="B23" s="33"/>
      <c r="C23" s="33"/>
    </row>
    <row r="24" spans="1:3" x14ac:dyDescent="0.25">
      <c r="A24" s="33"/>
      <c r="B24" s="33"/>
      <c r="C24" s="33"/>
    </row>
    <row r="25" spans="1:3" x14ac:dyDescent="0.25">
      <c r="A25" s="33"/>
      <c r="B25" s="33"/>
      <c r="C25" s="33"/>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8D8B"/>
  </sheetPr>
  <dimension ref="A1:AE290"/>
  <sheetViews>
    <sheetView tabSelected="1" zoomScaleNormal="100" workbookViewId="0">
      <selection activeCell="F39" sqref="F39"/>
    </sheetView>
  </sheetViews>
  <sheetFormatPr defaultColWidth="11.42578125" defaultRowHeight="15" x14ac:dyDescent="0.25"/>
  <cols>
    <col min="1" max="1" width="3.28515625" style="1" customWidth="1"/>
    <col min="2" max="2" width="3.140625" style="1" customWidth="1"/>
    <col min="3" max="4" width="15.7109375" style="1" customWidth="1"/>
    <col min="5" max="5" width="2.42578125" style="1" customWidth="1"/>
    <col min="6" max="6" width="16.7109375" style="1" customWidth="1"/>
    <col min="7" max="7" width="1.42578125" style="1" customWidth="1"/>
    <col min="8" max="8" width="16.7109375" style="1" customWidth="1"/>
    <col min="9" max="9" width="1.28515625" style="1" customWidth="1"/>
    <col min="10" max="10" width="16.7109375" style="1" customWidth="1"/>
    <col min="11" max="11" width="0.85546875" style="1" customWidth="1"/>
    <col min="12" max="12" width="16.7109375" style="1" customWidth="1"/>
    <col min="13" max="13" width="1.5703125" style="1" customWidth="1"/>
    <col min="14" max="14" width="2.140625" style="1" customWidth="1"/>
    <col min="15" max="16384" width="11.42578125" style="1"/>
  </cols>
  <sheetData>
    <row r="1" spans="2:31" ht="15.75" thickBot="1" x14ac:dyDescent="0.3">
      <c r="O1" s="3"/>
      <c r="P1" s="3"/>
      <c r="Q1" s="3"/>
      <c r="R1" s="3"/>
      <c r="S1" s="3"/>
      <c r="T1" s="3"/>
      <c r="U1" s="3"/>
      <c r="V1" s="3"/>
      <c r="W1" s="3"/>
      <c r="X1" s="3"/>
      <c r="Y1" s="3"/>
      <c r="Z1" s="3"/>
      <c r="AA1" s="3"/>
      <c r="AB1" s="3"/>
      <c r="AC1" s="3"/>
      <c r="AD1" s="3"/>
      <c r="AE1" s="3"/>
    </row>
    <row r="2" spans="2:31" ht="19.5" thickBot="1" x14ac:dyDescent="0.35">
      <c r="B2" s="347" t="s">
        <v>14</v>
      </c>
      <c r="C2" s="348"/>
      <c r="D2" s="348"/>
      <c r="E2" s="348"/>
      <c r="F2" s="348"/>
      <c r="G2" s="348"/>
      <c r="H2" s="348"/>
      <c r="I2" s="348"/>
      <c r="J2" s="348"/>
      <c r="K2" s="348"/>
      <c r="L2" s="348"/>
      <c r="M2" s="349"/>
      <c r="O2" s="3"/>
      <c r="P2" s="3"/>
      <c r="Q2" s="3"/>
      <c r="R2" s="3"/>
      <c r="S2" s="3"/>
      <c r="T2" s="3"/>
      <c r="U2" s="3"/>
      <c r="V2" s="3"/>
      <c r="W2" s="144"/>
      <c r="X2" s="144"/>
      <c r="Y2" s="144"/>
      <c r="Z2" s="144"/>
      <c r="AA2" s="3"/>
      <c r="AB2" s="3"/>
      <c r="AC2" s="3"/>
      <c r="AD2" s="3"/>
      <c r="AE2" s="3"/>
    </row>
    <row r="3" spans="2:31" ht="7.5" customHeight="1" thickBot="1" x14ac:dyDescent="0.3">
      <c r="B3" s="15"/>
      <c r="C3" s="16"/>
      <c r="D3" s="16"/>
      <c r="E3" s="16"/>
      <c r="F3" s="16"/>
      <c r="G3" s="16"/>
      <c r="H3" s="16"/>
      <c r="I3" s="16"/>
      <c r="J3" s="16"/>
      <c r="K3" s="16"/>
      <c r="L3" s="16"/>
      <c r="M3" s="17"/>
      <c r="O3" s="3"/>
      <c r="P3" s="3"/>
      <c r="Q3" s="3"/>
      <c r="R3" s="3"/>
      <c r="S3" s="3"/>
      <c r="T3" s="3"/>
      <c r="U3" s="3"/>
      <c r="V3" s="3"/>
      <c r="W3" s="5"/>
      <c r="X3" s="5"/>
      <c r="Y3" s="5"/>
      <c r="Z3" s="3"/>
      <c r="AA3" s="3"/>
      <c r="AB3" s="3"/>
      <c r="AC3" s="3"/>
      <c r="AD3" s="3"/>
      <c r="AE3" s="3"/>
    </row>
    <row r="4" spans="2:31" ht="15.75" thickBot="1" x14ac:dyDescent="0.3">
      <c r="B4" s="2"/>
      <c r="C4" s="226" t="s">
        <v>280</v>
      </c>
      <c r="D4" s="342"/>
      <c r="E4" s="343"/>
      <c r="F4" s="343"/>
      <c r="G4" s="343"/>
      <c r="H4" s="343"/>
      <c r="I4" s="343"/>
      <c r="J4" s="343"/>
      <c r="K4" s="343"/>
      <c r="L4" s="344"/>
      <c r="M4" s="4"/>
      <c r="O4" s="3"/>
      <c r="P4" s="3"/>
      <c r="Q4" s="3"/>
      <c r="R4" s="3"/>
      <c r="S4" s="3"/>
      <c r="T4" s="3"/>
      <c r="U4" s="3"/>
      <c r="V4" s="3"/>
      <c r="W4" s="5"/>
      <c r="X4" s="5"/>
      <c r="Y4" s="5"/>
      <c r="Z4" s="3"/>
      <c r="AA4" s="3"/>
      <c r="AB4" s="3"/>
      <c r="AC4" s="3"/>
      <c r="AD4" s="3"/>
      <c r="AE4" s="3"/>
    </row>
    <row r="5" spans="2:31" s="91" customFormat="1" ht="6" customHeight="1" thickBot="1" x14ac:dyDescent="0.3">
      <c r="B5" s="89"/>
      <c r="C5" s="13"/>
      <c r="D5" s="13"/>
      <c r="E5" s="13"/>
      <c r="F5" s="13"/>
      <c r="G5" s="13"/>
      <c r="H5" s="13"/>
      <c r="I5" s="13"/>
      <c r="J5" s="13"/>
      <c r="K5" s="13"/>
      <c r="L5" s="13"/>
      <c r="M5" s="90"/>
      <c r="O5" s="3"/>
      <c r="P5" s="3"/>
      <c r="Q5" s="3"/>
      <c r="R5" s="3"/>
      <c r="S5" s="3"/>
      <c r="T5" s="3"/>
      <c r="U5" s="3"/>
      <c r="V5" s="3"/>
      <c r="W5" s="5"/>
      <c r="X5" s="5"/>
      <c r="Y5" s="5"/>
      <c r="Z5" s="3"/>
      <c r="AA5" s="13"/>
      <c r="AB5" s="13"/>
      <c r="AC5" s="13"/>
      <c r="AD5" s="13"/>
      <c r="AE5" s="13"/>
    </row>
    <row r="6" spans="2:31" ht="15.75" thickBot="1" x14ac:dyDescent="0.3">
      <c r="B6" s="2"/>
      <c r="C6" s="226" t="s">
        <v>0</v>
      </c>
      <c r="D6" s="342"/>
      <c r="E6" s="343"/>
      <c r="F6" s="344"/>
      <c r="G6" s="5"/>
      <c r="H6" s="340" t="s">
        <v>1</v>
      </c>
      <c r="I6" s="341"/>
      <c r="J6" s="352"/>
      <c r="K6" s="353"/>
      <c r="L6" s="354"/>
      <c r="M6" s="4"/>
      <c r="O6" s="3"/>
      <c r="P6" s="3"/>
      <c r="Q6" s="3"/>
      <c r="R6" s="3"/>
      <c r="S6" s="3"/>
      <c r="T6" s="3"/>
      <c r="U6" s="3"/>
      <c r="V6" s="3"/>
      <c r="W6" s="5"/>
      <c r="X6" s="5"/>
      <c r="Y6" s="5"/>
      <c r="Z6" s="3"/>
      <c r="AA6" s="3"/>
      <c r="AB6" s="3"/>
      <c r="AC6" s="3"/>
      <c r="AD6" s="3"/>
      <c r="AE6" s="3"/>
    </row>
    <row r="7" spans="2:31" s="91" customFormat="1" ht="6" customHeight="1" thickBot="1" x14ac:dyDescent="0.3">
      <c r="B7" s="89"/>
      <c r="C7" s="13"/>
      <c r="D7" s="13"/>
      <c r="E7" s="13"/>
      <c r="F7" s="13"/>
      <c r="G7" s="13"/>
      <c r="H7" s="225"/>
      <c r="I7" s="13"/>
      <c r="J7" s="13"/>
      <c r="K7" s="13"/>
      <c r="L7" s="13"/>
      <c r="M7" s="90"/>
      <c r="O7" s="3"/>
      <c r="P7" s="3"/>
      <c r="Q7" s="3"/>
      <c r="R7" s="3"/>
      <c r="S7" s="3"/>
      <c r="T7" s="3"/>
      <c r="U7" s="3"/>
      <c r="V7" s="3"/>
      <c r="W7" s="5"/>
      <c r="X7" s="5"/>
      <c r="Y7" s="5"/>
      <c r="Z7" s="3"/>
      <c r="AA7" s="13"/>
      <c r="AB7" s="13"/>
      <c r="AC7" s="13"/>
      <c r="AD7" s="13"/>
      <c r="AE7" s="13"/>
    </row>
    <row r="8" spans="2:31" ht="15.75" thickBot="1" x14ac:dyDescent="0.3">
      <c r="B8" s="2"/>
      <c r="C8" s="226" t="s">
        <v>210</v>
      </c>
      <c r="D8" s="342"/>
      <c r="E8" s="343"/>
      <c r="F8" s="344"/>
      <c r="G8" s="3"/>
      <c r="H8" s="340" t="s">
        <v>3</v>
      </c>
      <c r="I8" s="341"/>
      <c r="J8" s="355"/>
      <c r="K8" s="356"/>
      <c r="L8" s="357"/>
      <c r="M8" s="4"/>
      <c r="O8" s="3"/>
      <c r="P8" s="3"/>
      <c r="Q8" s="3"/>
      <c r="R8" s="3"/>
      <c r="S8" s="3"/>
      <c r="T8" s="3"/>
      <c r="U8" s="3"/>
      <c r="V8" s="3"/>
      <c r="W8" s="5"/>
      <c r="X8" s="5"/>
      <c r="Y8" s="5"/>
      <c r="Z8" s="3"/>
      <c r="AA8" s="3"/>
      <c r="AB8" s="3"/>
      <c r="AC8" s="3"/>
      <c r="AD8" s="3"/>
      <c r="AE8" s="3"/>
    </row>
    <row r="9" spans="2:31" s="91" customFormat="1" ht="6" customHeight="1" thickBot="1" x14ac:dyDescent="0.3">
      <c r="B9" s="89"/>
      <c r="C9" s="13"/>
      <c r="D9" s="13"/>
      <c r="E9" s="13"/>
      <c r="F9" s="13"/>
      <c r="G9" s="13"/>
      <c r="H9" s="225"/>
      <c r="I9" s="13"/>
      <c r="J9" s="13"/>
      <c r="K9" s="13"/>
      <c r="L9" s="13"/>
      <c r="M9" s="90"/>
      <c r="O9" s="3"/>
      <c r="P9" s="3"/>
      <c r="Q9" s="3"/>
      <c r="R9" s="3"/>
      <c r="S9" s="3"/>
      <c r="T9" s="3"/>
      <c r="U9" s="3"/>
      <c r="V9" s="3"/>
      <c r="W9" s="5"/>
      <c r="X9" s="5"/>
      <c r="Y9" s="5"/>
      <c r="Z9" s="3"/>
      <c r="AA9" s="13"/>
      <c r="AB9" s="13"/>
      <c r="AC9" s="13"/>
      <c r="AD9" s="13"/>
      <c r="AE9" s="13"/>
    </row>
    <row r="10" spans="2:31" ht="15.75" customHeight="1" thickBot="1" x14ac:dyDescent="0.3">
      <c r="B10" s="2"/>
      <c r="C10" s="226" t="s">
        <v>244</v>
      </c>
      <c r="D10" s="342" t="s">
        <v>37</v>
      </c>
      <c r="E10" s="343"/>
      <c r="F10" s="344"/>
      <c r="G10" s="3"/>
      <c r="H10" s="340" t="s">
        <v>2</v>
      </c>
      <c r="I10" s="341"/>
      <c r="J10" s="355"/>
      <c r="K10" s="356"/>
      <c r="L10" s="357"/>
      <c r="M10" s="4"/>
      <c r="O10" s="3"/>
      <c r="P10" s="3"/>
      <c r="Q10" s="3"/>
      <c r="R10" s="3"/>
      <c r="S10" s="3"/>
      <c r="T10" s="3"/>
      <c r="U10" s="3"/>
      <c r="V10" s="3"/>
      <c r="W10" s="5"/>
      <c r="X10" s="5"/>
      <c r="Y10" s="5"/>
      <c r="Z10" s="3"/>
      <c r="AA10" s="3"/>
      <c r="AB10" s="3"/>
      <c r="AC10" s="3"/>
      <c r="AD10" s="3"/>
      <c r="AE10" s="3"/>
    </row>
    <row r="11" spans="2:31" s="91" customFormat="1" ht="6" customHeight="1" thickBot="1" x14ac:dyDescent="0.3">
      <c r="B11" s="89"/>
      <c r="C11" s="13"/>
      <c r="D11" s="13"/>
      <c r="E11" s="13"/>
      <c r="F11" s="13"/>
      <c r="G11" s="13"/>
      <c r="H11" s="13"/>
      <c r="I11" s="13"/>
      <c r="J11" s="13"/>
      <c r="K11" s="13"/>
      <c r="L11" s="13"/>
      <c r="M11" s="90"/>
      <c r="O11" s="3"/>
      <c r="P11" s="3"/>
      <c r="Q11" s="3"/>
      <c r="R11" s="3"/>
      <c r="S11" s="3"/>
      <c r="T11" s="3"/>
      <c r="U11" s="3"/>
      <c r="V11" s="3"/>
      <c r="W11" s="5"/>
      <c r="X11" s="5"/>
      <c r="Y11" s="5"/>
      <c r="Z11" s="3"/>
      <c r="AA11" s="13"/>
      <c r="AB11" s="13"/>
      <c r="AC11" s="13"/>
      <c r="AD11" s="13"/>
      <c r="AE11" s="13"/>
    </row>
    <row r="12" spans="2:31" ht="15.75" customHeight="1" thickBot="1" x14ac:dyDescent="0.3">
      <c r="B12" s="2"/>
      <c r="C12" s="226" t="s">
        <v>279</v>
      </c>
      <c r="D12" s="342" t="s">
        <v>282</v>
      </c>
      <c r="E12" s="343"/>
      <c r="F12" s="343"/>
      <c r="G12" s="343"/>
      <c r="H12" s="343"/>
      <c r="I12" s="343"/>
      <c r="J12" s="343"/>
      <c r="K12" s="343"/>
      <c r="L12" s="344"/>
      <c r="M12" s="4"/>
      <c r="O12" s="3"/>
      <c r="P12" s="3"/>
      <c r="Q12" s="3"/>
      <c r="R12" s="3"/>
      <c r="S12" s="3"/>
      <c r="T12" s="3"/>
      <c r="U12" s="3"/>
      <c r="V12" s="3"/>
      <c r="W12" s="5"/>
      <c r="X12" s="5"/>
      <c r="Y12" s="5"/>
      <c r="Z12" s="3"/>
      <c r="AA12" s="3"/>
      <c r="AB12" s="3"/>
      <c r="AC12" s="3"/>
      <c r="AD12" s="3"/>
      <c r="AE12" s="3"/>
    </row>
    <row r="13" spans="2:31" ht="3" customHeight="1" x14ac:dyDescent="0.25">
      <c r="B13" s="2"/>
      <c r="C13" s="3"/>
      <c r="D13" s="3"/>
      <c r="E13" s="3"/>
      <c r="F13" s="3"/>
      <c r="G13" s="3"/>
      <c r="H13" s="3"/>
      <c r="I13" s="3"/>
      <c r="J13" s="3"/>
      <c r="K13" s="3"/>
      <c r="L13" s="3"/>
      <c r="M13" s="4"/>
      <c r="O13" s="3"/>
      <c r="P13" s="3"/>
      <c r="Q13" s="3"/>
      <c r="R13" s="3"/>
      <c r="S13" s="3"/>
      <c r="T13" s="3"/>
      <c r="U13" s="3"/>
      <c r="V13" s="3"/>
      <c r="W13" s="5"/>
      <c r="X13" s="5"/>
      <c r="Y13" s="5"/>
      <c r="Z13" s="3"/>
      <c r="AA13" s="3"/>
      <c r="AB13" s="3"/>
      <c r="AC13" s="3"/>
      <c r="AD13" s="3"/>
      <c r="AE13" s="3"/>
    </row>
    <row r="14" spans="2:31" ht="3" customHeight="1" thickBot="1" x14ac:dyDescent="0.3">
      <c r="B14" s="6"/>
      <c r="C14" s="7"/>
      <c r="D14" s="7"/>
      <c r="E14" s="7"/>
      <c r="F14" s="7"/>
      <c r="G14" s="7"/>
      <c r="H14" s="7"/>
      <c r="I14" s="7"/>
      <c r="J14" s="7"/>
      <c r="K14" s="7"/>
      <c r="L14" s="7"/>
      <c r="M14" s="8"/>
      <c r="O14" s="3"/>
      <c r="P14" s="3"/>
      <c r="Q14" s="3"/>
      <c r="R14" s="3"/>
      <c r="S14" s="3"/>
      <c r="T14" s="3"/>
      <c r="U14" s="3"/>
      <c r="V14" s="3"/>
      <c r="W14" s="5"/>
      <c r="X14" s="5"/>
      <c r="Y14" s="5"/>
      <c r="Z14" s="3"/>
      <c r="AA14" s="3"/>
      <c r="AB14" s="3"/>
      <c r="AC14" s="3"/>
      <c r="AD14" s="3"/>
      <c r="AE14" s="3"/>
    </row>
    <row r="15" spans="2:31" ht="15.75" thickBot="1" x14ac:dyDescent="0.3">
      <c r="O15" s="3"/>
      <c r="P15" s="3"/>
      <c r="Q15" s="3"/>
      <c r="R15" s="3"/>
      <c r="S15" s="3"/>
      <c r="T15" s="3"/>
      <c r="U15" s="3"/>
      <c r="V15" s="3"/>
      <c r="W15" s="5"/>
      <c r="X15" s="5"/>
      <c r="Y15" s="5"/>
      <c r="Z15" s="3"/>
      <c r="AA15" s="3"/>
      <c r="AB15" s="3"/>
      <c r="AC15" s="3"/>
      <c r="AD15" s="3"/>
      <c r="AE15" s="3"/>
    </row>
    <row r="16" spans="2:31" ht="19.5" thickBot="1" x14ac:dyDescent="0.35">
      <c r="B16" s="347" t="s">
        <v>54</v>
      </c>
      <c r="C16" s="348"/>
      <c r="D16" s="348"/>
      <c r="E16" s="348"/>
      <c r="F16" s="348"/>
      <c r="G16" s="348"/>
      <c r="H16" s="348"/>
      <c r="I16" s="348"/>
      <c r="J16" s="348"/>
      <c r="K16" s="348"/>
      <c r="L16" s="348"/>
      <c r="M16" s="349"/>
      <c r="O16" s="3"/>
      <c r="P16" s="3"/>
      <c r="Q16" s="3"/>
      <c r="R16" s="3"/>
      <c r="S16" s="3"/>
      <c r="T16" s="3"/>
      <c r="U16" s="3"/>
      <c r="V16" s="3"/>
      <c r="W16" s="5"/>
      <c r="X16" s="5"/>
      <c r="Y16" s="5"/>
      <c r="Z16" s="3"/>
      <c r="AA16" s="3"/>
      <c r="AB16" s="3"/>
      <c r="AC16" s="3"/>
      <c r="AD16" s="3"/>
      <c r="AE16" s="3"/>
    </row>
    <row r="17" spans="2:31" ht="4.5" customHeight="1" thickBot="1" x14ac:dyDescent="0.3">
      <c r="B17" s="2"/>
      <c r="C17" s="3"/>
      <c r="D17" s="3"/>
      <c r="E17" s="3"/>
      <c r="F17" s="3"/>
      <c r="G17" s="3"/>
      <c r="H17" s="3"/>
      <c r="I17" s="3"/>
      <c r="J17" s="3"/>
      <c r="K17" s="3"/>
      <c r="L17" s="3"/>
      <c r="M17" s="17"/>
      <c r="O17" s="3"/>
      <c r="P17" s="3"/>
      <c r="Q17" s="3"/>
      <c r="R17" s="3"/>
      <c r="S17" s="3"/>
      <c r="T17" s="3"/>
      <c r="U17" s="3"/>
      <c r="V17" s="3"/>
      <c r="W17" s="5"/>
      <c r="X17" s="5"/>
      <c r="Y17" s="5"/>
      <c r="Z17" s="3"/>
      <c r="AA17" s="3"/>
      <c r="AB17" s="3"/>
      <c r="AC17" s="3"/>
      <c r="AD17" s="3"/>
      <c r="AE17" s="3"/>
    </row>
    <row r="18" spans="2:31" ht="9" customHeight="1" x14ac:dyDescent="0.25">
      <c r="B18" s="2"/>
      <c r="C18" s="358" t="s">
        <v>39</v>
      </c>
      <c r="D18" s="359"/>
      <c r="E18" s="3"/>
      <c r="F18" s="345">
        <v>2019</v>
      </c>
      <c r="G18" s="3">
        <v>2</v>
      </c>
      <c r="H18" s="345">
        <v>2020</v>
      </c>
      <c r="I18" s="3"/>
      <c r="J18" s="345">
        <v>2021</v>
      </c>
      <c r="K18" s="3"/>
      <c r="L18" s="345">
        <v>2022</v>
      </c>
      <c r="M18" s="4"/>
      <c r="O18" s="3"/>
      <c r="P18" s="3"/>
      <c r="Q18" s="3"/>
      <c r="R18" s="3"/>
      <c r="S18" s="3"/>
      <c r="T18" s="3"/>
      <c r="U18" s="3"/>
      <c r="V18" s="3"/>
      <c r="W18" s="5"/>
      <c r="X18" s="5"/>
      <c r="Y18" s="5"/>
      <c r="Z18" s="3"/>
      <c r="AA18" s="3"/>
      <c r="AB18" s="3"/>
      <c r="AC18" s="3"/>
      <c r="AD18" s="3"/>
      <c r="AE18" s="3"/>
    </row>
    <row r="19" spans="2:31" ht="6" customHeight="1" thickBot="1" x14ac:dyDescent="0.3">
      <c r="B19" s="2"/>
      <c r="C19" s="360"/>
      <c r="D19" s="361"/>
      <c r="E19" s="3"/>
      <c r="F19" s="346"/>
      <c r="G19" s="3"/>
      <c r="H19" s="346"/>
      <c r="I19" s="3"/>
      <c r="J19" s="346"/>
      <c r="K19" s="3"/>
      <c r="L19" s="346"/>
      <c r="M19" s="4"/>
      <c r="O19" s="3"/>
      <c r="P19" s="3"/>
      <c r="Q19" s="3"/>
      <c r="R19" s="3"/>
      <c r="S19" s="3"/>
      <c r="T19" s="3"/>
      <c r="U19" s="3"/>
      <c r="V19" s="3"/>
      <c r="W19" s="5"/>
      <c r="X19" s="5"/>
      <c r="Y19" s="5"/>
      <c r="Z19" s="3"/>
      <c r="AA19" s="3"/>
      <c r="AB19" s="3"/>
      <c r="AC19" s="3"/>
      <c r="AD19" s="3"/>
      <c r="AE19" s="3"/>
    </row>
    <row r="20" spans="2:31" ht="4.5" customHeight="1" thickBot="1" x14ac:dyDescent="0.3">
      <c r="B20" s="2"/>
      <c r="C20" s="3"/>
      <c r="D20" s="3"/>
      <c r="E20" s="3"/>
      <c r="F20" s="3"/>
      <c r="G20" s="3"/>
      <c r="H20" s="3"/>
      <c r="I20" s="3"/>
      <c r="J20" s="3"/>
      <c r="K20" s="3"/>
      <c r="L20" s="3"/>
      <c r="M20" s="4"/>
      <c r="O20" s="3"/>
      <c r="P20" s="3"/>
      <c r="Q20" s="3"/>
      <c r="R20" s="3"/>
      <c r="S20" s="3"/>
      <c r="T20" s="3"/>
      <c r="U20" s="3"/>
      <c r="V20" s="3"/>
      <c r="W20" s="5"/>
      <c r="X20" s="5"/>
      <c r="Y20" s="5"/>
      <c r="Z20" s="3"/>
      <c r="AA20" s="3"/>
      <c r="AB20" s="3"/>
      <c r="AC20" s="3"/>
      <c r="AD20" s="3"/>
      <c r="AE20" s="3"/>
    </row>
    <row r="21" spans="2:31" ht="15.75" thickBot="1" x14ac:dyDescent="0.3">
      <c r="B21" s="2"/>
      <c r="C21" s="340" t="s">
        <v>263</v>
      </c>
      <c r="D21" s="341"/>
      <c r="E21" s="5"/>
      <c r="F21" s="227"/>
      <c r="G21" s="5"/>
      <c r="H21" s="227"/>
      <c r="I21" s="3"/>
      <c r="J21" s="165"/>
      <c r="K21" s="3"/>
      <c r="L21" s="165"/>
      <c r="M21" s="4"/>
      <c r="O21" s="307" t="s">
        <v>281</v>
      </c>
      <c r="P21" s="253"/>
      <c r="Q21" s="253"/>
      <c r="R21" s="3"/>
      <c r="S21" s="3"/>
      <c r="T21" s="3"/>
      <c r="U21" s="3"/>
      <c r="V21" s="3"/>
      <c r="W21" s="5"/>
      <c r="X21" s="5"/>
      <c r="Y21" s="5"/>
      <c r="Z21" s="3"/>
      <c r="AA21" s="3"/>
      <c r="AB21" s="3"/>
      <c r="AC21" s="3"/>
      <c r="AD21" s="3"/>
      <c r="AE21" s="3"/>
    </row>
    <row r="22" spans="2:31" ht="4.5" customHeight="1" thickBot="1" x14ac:dyDescent="0.3">
      <c r="B22" s="2"/>
      <c r="C22" s="3"/>
      <c r="D22" s="3"/>
      <c r="E22" s="3"/>
      <c r="F22" s="3"/>
      <c r="G22" s="3"/>
      <c r="H22" s="3"/>
      <c r="I22" s="3"/>
      <c r="J22" s="3"/>
      <c r="K22" s="3"/>
      <c r="L22" s="3"/>
      <c r="M22" s="4"/>
      <c r="O22" s="253"/>
      <c r="P22" s="253"/>
      <c r="Q22" s="253"/>
      <c r="R22" s="3"/>
      <c r="S22" s="3"/>
      <c r="T22" s="3"/>
      <c r="U22" s="3"/>
      <c r="V22" s="3"/>
      <c r="W22" s="5"/>
      <c r="X22" s="5"/>
      <c r="Y22" s="5"/>
      <c r="Z22" s="3"/>
      <c r="AA22" s="3"/>
      <c r="AB22" s="3"/>
      <c r="AC22" s="3"/>
      <c r="AD22" s="3"/>
      <c r="AE22" s="3"/>
    </row>
    <row r="23" spans="2:31" ht="15.75" thickBot="1" x14ac:dyDescent="0.3">
      <c r="B23" s="2"/>
      <c r="C23" s="340" t="s">
        <v>321</v>
      </c>
      <c r="D23" s="341"/>
      <c r="E23" s="3"/>
      <c r="F23" s="240"/>
      <c r="G23" s="3"/>
      <c r="H23" s="227"/>
      <c r="I23" s="3"/>
      <c r="J23" s="227"/>
      <c r="K23" s="3"/>
      <c r="L23" s="257"/>
      <c r="M23" s="4"/>
      <c r="O23" s="307" t="s">
        <v>285</v>
      </c>
      <c r="P23" s="253"/>
      <c r="Q23" s="253"/>
      <c r="R23" s="3"/>
      <c r="S23" s="3"/>
      <c r="T23" s="3"/>
      <c r="U23" s="3"/>
      <c r="V23" s="3"/>
      <c r="W23" s="5"/>
      <c r="X23" s="5"/>
      <c r="Y23" s="5"/>
      <c r="Z23" s="3"/>
      <c r="AA23" s="3"/>
      <c r="AB23" s="3"/>
      <c r="AC23" s="3"/>
      <c r="AD23" s="3"/>
      <c r="AE23" s="3"/>
    </row>
    <row r="24" spans="2:31" ht="4.5" customHeight="1" thickBot="1" x14ac:dyDescent="0.3">
      <c r="B24" s="2"/>
      <c r="C24" s="3"/>
      <c r="D24" s="3"/>
      <c r="E24" s="3"/>
      <c r="F24" s="3"/>
      <c r="G24" s="3"/>
      <c r="H24" s="3"/>
      <c r="I24" s="3"/>
      <c r="J24" s="3"/>
      <c r="K24" s="3"/>
      <c r="L24" s="3"/>
      <c r="M24" s="4"/>
      <c r="O24" s="253"/>
      <c r="P24" s="253"/>
      <c r="Q24" s="253"/>
      <c r="R24" s="3"/>
      <c r="S24" s="3"/>
      <c r="T24" s="3"/>
      <c r="U24" s="3"/>
      <c r="V24" s="3"/>
      <c r="W24" s="5"/>
      <c r="X24" s="5"/>
      <c r="Y24" s="5"/>
      <c r="Z24" s="3"/>
      <c r="AA24" s="3"/>
      <c r="AB24" s="3"/>
      <c r="AC24" s="3"/>
      <c r="AD24" s="3"/>
      <c r="AE24" s="3"/>
    </row>
    <row r="25" spans="2:31" ht="15.75" customHeight="1" thickBot="1" x14ac:dyDescent="0.3">
      <c r="B25" s="2"/>
      <c r="C25" s="336" t="s">
        <v>227</v>
      </c>
      <c r="D25" s="337"/>
      <c r="E25" s="3"/>
      <c r="F25" s="3"/>
      <c r="G25" s="3"/>
      <c r="H25" s="3"/>
      <c r="I25" s="3"/>
      <c r="J25" s="5"/>
      <c r="K25" s="3"/>
      <c r="L25" s="3"/>
      <c r="M25" s="4"/>
      <c r="O25" s="307" t="s">
        <v>283</v>
      </c>
      <c r="P25" s="253"/>
      <c r="Q25" s="253"/>
      <c r="R25" s="3"/>
      <c r="S25" s="3"/>
      <c r="T25" s="3"/>
      <c r="U25" s="3"/>
      <c r="V25" s="3"/>
      <c r="W25" s="5"/>
      <c r="X25" s="5"/>
      <c r="Y25" s="5"/>
      <c r="Z25" s="3"/>
      <c r="AA25" s="3"/>
      <c r="AB25" s="3"/>
      <c r="AC25" s="3"/>
      <c r="AD25" s="3"/>
      <c r="AE25" s="3"/>
    </row>
    <row r="26" spans="2:31" ht="15.75" thickBot="1" x14ac:dyDescent="0.3">
      <c r="B26" s="2"/>
      <c r="C26" s="338"/>
      <c r="D26" s="339"/>
      <c r="E26" s="3"/>
      <c r="F26" s="227"/>
      <c r="G26" s="3"/>
      <c r="H26" s="227"/>
      <c r="I26" s="3"/>
      <c r="J26" s="227"/>
      <c r="K26" s="3"/>
      <c r="L26" s="227"/>
      <c r="M26" s="4"/>
      <c r="O26" s="3"/>
      <c r="P26" s="3"/>
      <c r="Q26" s="3"/>
      <c r="R26" s="3"/>
      <c r="S26" s="3"/>
      <c r="T26" s="3"/>
      <c r="U26" s="3"/>
      <c r="V26" s="3"/>
      <c r="W26" s="5"/>
      <c r="X26" s="5"/>
      <c r="Y26" s="5"/>
      <c r="Z26" s="3"/>
      <c r="AA26" s="3"/>
      <c r="AB26" s="3"/>
      <c r="AC26" s="3"/>
      <c r="AD26" s="3"/>
      <c r="AE26" s="3"/>
    </row>
    <row r="27" spans="2:31" ht="5.25" customHeight="1" x14ac:dyDescent="0.25">
      <c r="B27" s="2"/>
      <c r="C27" s="3"/>
      <c r="D27" s="3"/>
      <c r="E27" s="3"/>
      <c r="F27" s="3"/>
      <c r="G27" s="3"/>
      <c r="H27" s="3"/>
      <c r="I27" s="3"/>
      <c r="J27" s="3"/>
      <c r="K27" s="3"/>
      <c r="L27" s="3"/>
      <c r="M27" s="4"/>
      <c r="O27" s="3"/>
      <c r="P27" s="3"/>
      <c r="Q27" s="3"/>
      <c r="R27" s="3"/>
      <c r="S27" s="3"/>
      <c r="T27" s="3"/>
      <c r="U27" s="3"/>
      <c r="V27" s="3"/>
      <c r="W27" s="5"/>
      <c r="X27" s="5"/>
      <c r="Y27" s="5"/>
      <c r="Z27" s="3"/>
      <c r="AA27" s="3"/>
      <c r="AB27" s="3"/>
      <c r="AC27" s="3"/>
      <c r="AD27" s="3"/>
      <c r="AE27" s="3"/>
    </row>
    <row r="28" spans="2:31" x14ac:dyDescent="0.25">
      <c r="B28" s="350" t="s">
        <v>228</v>
      </c>
      <c r="C28" s="351"/>
      <c r="D28" s="351"/>
      <c r="E28" s="351"/>
      <c r="F28" s="351"/>
      <c r="G28" s="351"/>
      <c r="H28" s="351"/>
      <c r="I28" s="351"/>
      <c r="J28" s="351"/>
      <c r="K28" s="351"/>
      <c r="L28" s="351"/>
      <c r="M28" s="11"/>
      <c r="O28" s="3"/>
      <c r="P28" s="3"/>
      <c r="Q28" s="3"/>
      <c r="R28" s="3"/>
      <c r="S28" s="3"/>
      <c r="T28" s="3"/>
      <c r="U28" s="3"/>
      <c r="V28" s="3"/>
      <c r="W28" s="5"/>
      <c r="X28" s="5"/>
      <c r="Y28" s="5"/>
      <c r="Z28" s="3"/>
      <c r="AA28" s="3"/>
      <c r="AB28" s="3"/>
      <c r="AC28" s="3"/>
      <c r="AD28" s="3"/>
      <c r="AE28" s="3"/>
    </row>
    <row r="29" spans="2:31" ht="4.5" customHeight="1" thickBot="1" x14ac:dyDescent="0.3">
      <c r="B29" s="2"/>
      <c r="C29" s="3"/>
      <c r="D29" s="3"/>
      <c r="E29" s="3"/>
      <c r="F29" s="3"/>
      <c r="G29" s="3"/>
      <c r="H29" s="3"/>
      <c r="I29" s="3"/>
      <c r="J29" s="3"/>
      <c r="K29" s="3"/>
      <c r="L29" s="3"/>
      <c r="M29" s="4"/>
      <c r="O29" s="3"/>
      <c r="P29" s="3"/>
      <c r="Q29" s="3"/>
      <c r="R29" s="3"/>
      <c r="S29" s="3"/>
      <c r="T29" s="3"/>
      <c r="U29" s="3"/>
      <c r="V29" s="3"/>
      <c r="W29" s="5"/>
      <c r="X29" s="5"/>
      <c r="Y29" s="5"/>
      <c r="Z29" s="3"/>
      <c r="AA29" s="3"/>
      <c r="AB29" s="3"/>
      <c r="AC29" s="3"/>
      <c r="AD29" s="3"/>
      <c r="AE29" s="3"/>
    </row>
    <row r="30" spans="2:31" ht="15.75" thickBot="1" x14ac:dyDescent="0.3">
      <c r="B30" s="2"/>
      <c r="C30" s="340" t="s">
        <v>357</v>
      </c>
      <c r="D30" s="341"/>
      <c r="E30" s="3"/>
      <c r="F30" s="165"/>
      <c r="G30" s="3"/>
      <c r="H30" s="165"/>
      <c r="I30" s="3"/>
      <c r="J30" s="227"/>
      <c r="K30" s="3"/>
      <c r="L30" s="227"/>
      <c r="M30" s="4"/>
      <c r="O30" s="3"/>
      <c r="Q30" s="3"/>
      <c r="R30" s="3"/>
      <c r="S30" s="3"/>
      <c r="T30" s="3"/>
      <c r="U30" s="3"/>
      <c r="V30" s="3"/>
      <c r="W30" s="5"/>
      <c r="X30" s="5"/>
      <c r="Y30" s="5"/>
      <c r="Z30" s="3"/>
      <c r="AA30" s="3"/>
      <c r="AB30" s="3"/>
      <c r="AC30" s="3"/>
      <c r="AD30" s="3"/>
      <c r="AE30" s="3"/>
    </row>
    <row r="31" spans="2:31" ht="3" customHeight="1" thickBot="1" x14ac:dyDescent="0.3">
      <c r="B31" s="2"/>
      <c r="C31" s="3"/>
      <c r="D31" s="3"/>
      <c r="E31" s="3"/>
      <c r="F31" s="3"/>
      <c r="G31" s="3"/>
      <c r="H31" s="3"/>
      <c r="I31" s="3"/>
      <c r="J31" s="3"/>
      <c r="K31" s="3"/>
      <c r="L31" s="3"/>
      <c r="M31" s="4"/>
      <c r="O31" s="3"/>
      <c r="P31" s="3"/>
      <c r="Q31" s="3"/>
      <c r="R31" s="3"/>
      <c r="S31" s="3"/>
      <c r="T31" s="3"/>
      <c r="U31" s="3"/>
      <c r="V31" s="3"/>
      <c r="W31" s="5"/>
      <c r="X31" s="5"/>
      <c r="Y31" s="5"/>
      <c r="Z31" s="3"/>
      <c r="AA31" s="3"/>
      <c r="AB31" s="3"/>
      <c r="AC31" s="3"/>
      <c r="AD31" s="3"/>
      <c r="AE31" s="3"/>
    </row>
    <row r="32" spans="2:31" ht="14.25" customHeight="1" thickBot="1" x14ac:dyDescent="0.3">
      <c r="B32" s="2"/>
      <c r="C32" s="336" t="s">
        <v>229</v>
      </c>
      <c r="D32" s="337"/>
      <c r="E32" s="12"/>
      <c r="F32" s="3"/>
      <c r="G32" s="3"/>
      <c r="H32" s="3"/>
      <c r="I32" s="3"/>
      <c r="J32" s="3"/>
      <c r="K32" s="3"/>
      <c r="L32" s="3"/>
      <c r="M32" s="4"/>
      <c r="O32" s="3"/>
      <c r="P32" s="3"/>
      <c r="Q32" s="3"/>
      <c r="R32" s="3"/>
      <c r="S32" s="3"/>
      <c r="T32" s="3"/>
      <c r="U32" s="3"/>
      <c r="V32" s="3"/>
      <c r="W32" s="5"/>
      <c r="X32" s="5"/>
      <c r="Y32" s="5"/>
      <c r="Z32" s="3"/>
      <c r="AA32" s="3"/>
      <c r="AB32" s="3"/>
      <c r="AC32" s="3"/>
      <c r="AD32" s="3"/>
      <c r="AE32" s="3"/>
    </row>
    <row r="33" spans="1:31" ht="15.75" thickBot="1" x14ac:dyDescent="0.3">
      <c r="A33" s="3"/>
      <c r="B33" s="2"/>
      <c r="C33" s="338"/>
      <c r="D33" s="339"/>
      <c r="E33" s="12" t="s">
        <v>194</v>
      </c>
      <c r="F33" s="165"/>
      <c r="G33" s="3"/>
      <c r="H33" s="165"/>
      <c r="I33" s="3"/>
      <c r="J33" s="165"/>
      <c r="K33" s="3"/>
      <c r="L33" s="165"/>
      <c r="M33" s="4"/>
      <c r="O33" s="3"/>
      <c r="P33" s="3"/>
      <c r="Q33" s="3"/>
      <c r="R33" s="3"/>
      <c r="S33" s="3"/>
      <c r="T33" s="3"/>
      <c r="U33" s="3"/>
      <c r="V33" s="3"/>
      <c r="W33" s="5"/>
      <c r="X33" s="5"/>
      <c r="Y33" s="5"/>
      <c r="Z33" s="3"/>
      <c r="AA33" s="3"/>
      <c r="AB33" s="3"/>
      <c r="AC33" s="3"/>
      <c r="AD33" s="3"/>
      <c r="AE33" s="3"/>
    </row>
    <row r="34" spans="1:31" ht="3" customHeight="1" thickBot="1" x14ac:dyDescent="0.3">
      <c r="B34" s="2"/>
      <c r="C34" s="3"/>
      <c r="D34" s="3"/>
      <c r="E34" s="3"/>
      <c r="F34" s="3"/>
      <c r="G34" s="3"/>
      <c r="H34" s="3"/>
      <c r="I34" s="3"/>
      <c r="J34" s="3"/>
      <c r="K34" s="3"/>
      <c r="L34" s="3"/>
      <c r="M34" s="4"/>
      <c r="O34" s="3"/>
      <c r="P34" s="3"/>
      <c r="Q34" s="3"/>
      <c r="R34" s="3"/>
      <c r="S34" s="3"/>
      <c r="T34" s="3"/>
      <c r="U34" s="3"/>
      <c r="V34" s="3"/>
      <c r="W34" s="5"/>
      <c r="X34" s="5"/>
      <c r="Y34" s="5"/>
      <c r="Z34" s="3"/>
      <c r="AA34" s="3"/>
      <c r="AB34" s="3"/>
      <c r="AC34" s="3"/>
      <c r="AD34" s="3"/>
      <c r="AE34" s="3"/>
    </row>
    <row r="35" spans="1:31" ht="15.75" thickBot="1" x14ac:dyDescent="0.3">
      <c r="B35" s="2"/>
      <c r="C35" s="336" t="s">
        <v>358</v>
      </c>
      <c r="D35" s="337"/>
      <c r="E35" s="12"/>
      <c r="F35" s="3"/>
      <c r="G35" s="3"/>
      <c r="H35" s="3"/>
      <c r="I35" s="3"/>
      <c r="J35" s="3"/>
      <c r="K35" s="3"/>
      <c r="L35" s="3"/>
      <c r="M35" s="4"/>
      <c r="O35" s="3"/>
      <c r="P35" s="3"/>
      <c r="Q35" s="3"/>
      <c r="R35" s="3"/>
      <c r="S35" s="3"/>
      <c r="T35" s="3"/>
      <c r="U35" s="3"/>
      <c r="V35" s="3"/>
      <c r="W35" s="5"/>
      <c r="X35" s="5"/>
      <c r="Y35" s="5"/>
      <c r="Z35" s="3"/>
      <c r="AA35" s="3"/>
      <c r="AB35" s="3"/>
      <c r="AC35" s="3"/>
      <c r="AD35" s="3"/>
      <c r="AE35" s="3"/>
    </row>
    <row r="36" spans="1:31" ht="15.75" thickBot="1" x14ac:dyDescent="0.3">
      <c r="B36" s="2"/>
      <c r="C36" s="338"/>
      <c r="D36" s="339"/>
      <c r="E36" s="12"/>
      <c r="F36" s="233"/>
      <c r="G36" s="3"/>
      <c r="H36" s="233"/>
      <c r="I36" s="3"/>
      <c r="J36" s="233"/>
      <c r="K36" s="3"/>
      <c r="L36" s="233"/>
      <c r="M36" s="4"/>
      <c r="O36" s="3"/>
      <c r="P36" s="3"/>
      <c r="Q36" s="3"/>
      <c r="R36" s="3"/>
      <c r="S36" s="3"/>
      <c r="T36" s="3"/>
      <c r="U36" s="3"/>
      <c r="V36" s="3"/>
      <c r="W36" s="5"/>
      <c r="X36" s="5"/>
      <c r="Y36" s="5"/>
      <c r="Z36" s="3"/>
      <c r="AA36" s="3"/>
      <c r="AB36" s="3"/>
      <c r="AC36" s="3"/>
      <c r="AD36" s="3"/>
      <c r="AE36" s="3"/>
    </row>
    <row r="37" spans="1:31" ht="3" customHeight="1" thickBot="1" x14ac:dyDescent="0.3">
      <c r="B37" s="2"/>
      <c r="C37" s="3"/>
      <c r="D37" s="3"/>
      <c r="E37" s="3"/>
      <c r="F37" s="3"/>
      <c r="G37" s="3"/>
      <c r="H37" s="3"/>
      <c r="I37" s="3"/>
      <c r="J37" s="3">
        <v>3</v>
      </c>
      <c r="K37" s="3"/>
      <c r="L37" s="3">
        <v>15</v>
      </c>
      <c r="M37" s="4"/>
      <c r="O37" s="3"/>
      <c r="P37" s="3"/>
      <c r="Q37" s="3"/>
      <c r="R37" s="3"/>
      <c r="S37" s="3"/>
      <c r="T37" s="3"/>
      <c r="U37" s="3"/>
      <c r="V37" s="3"/>
      <c r="W37" s="5"/>
      <c r="X37" s="5"/>
      <c r="Y37" s="5"/>
      <c r="Z37" s="3"/>
      <c r="AA37" s="3"/>
      <c r="AB37" s="3"/>
      <c r="AC37" s="3"/>
      <c r="AD37" s="3"/>
      <c r="AE37" s="3"/>
    </row>
    <row r="38" spans="1:31" ht="15.75" thickBot="1" x14ac:dyDescent="0.3">
      <c r="B38" s="2"/>
      <c r="C38" s="336" t="s">
        <v>359</v>
      </c>
      <c r="D38" s="337"/>
      <c r="E38" s="12"/>
      <c r="F38" s="3"/>
      <c r="G38" s="3"/>
      <c r="H38" s="3"/>
      <c r="I38" s="3"/>
      <c r="J38" s="3"/>
      <c r="K38" s="3"/>
      <c r="L38" s="3"/>
      <c r="M38" s="4"/>
      <c r="O38" s="3"/>
      <c r="P38" s="3"/>
      <c r="Q38" s="3"/>
      <c r="R38" s="3"/>
      <c r="S38" s="3"/>
      <c r="T38" s="3"/>
      <c r="U38" s="3"/>
      <c r="V38" s="3"/>
      <c r="W38" s="5"/>
      <c r="X38" s="5"/>
      <c r="Y38" s="5"/>
      <c r="Z38" s="3"/>
      <c r="AA38" s="3"/>
      <c r="AB38" s="3"/>
      <c r="AC38" s="3"/>
      <c r="AD38" s="3"/>
      <c r="AE38" s="3"/>
    </row>
    <row r="39" spans="1:31" ht="15.75" thickBot="1" x14ac:dyDescent="0.3">
      <c r="B39" s="2"/>
      <c r="C39" s="338"/>
      <c r="D39" s="339"/>
      <c r="E39" s="12"/>
      <c r="F39" s="233"/>
      <c r="G39" s="3"/>
      <c r="H39" s="233"/>
      <c r="I39" s="3"/>
      <c r="J39" s="233"/>
      <c r="K39" s="3"/>
      <c r="L39" s="233"/>
      <c r="M39" s="4"/>
      <c r="O39" s="3"/>
      <c r="P39" s="3"/>
      <c r="Q39" s="3"/>
      <c r="R39" s="3"/>
      <c r="S39" s="3"/>
      <c r="T39" s="3"/>
      <c r="U39" s="3"/>
      <c r="V39" s="3"/>
      <c r="W39" s="5"/>
      <c r="X39" s="5"/>
      <c r="Y39" s="5"/>
      <c r="Z39" s="3"/>
      <c r="AA39" s="3"/>
      <c r="AB39" s="3"/>
      <c r="AC39" s="3"/>
      <c r="AD39" s="3"/>
      <c r="AE39" s="3"/>
    </row>
    <row r="40" spans="1:31" ht="3" customHeight="1" thickBot="1" x14ac:dyDescent="0.3">
      <c r="B40" s="2"/>
      <c r="C40" s="3"/>
      <c r="D40" s="3"/>
      <c r="E40" s="3"/>
      <c r="F40" s="3"/>
      <c r="G40" s="3"/>
      <c r="H40" s="3"/>
      <c r="I40" s="3"/>
      <c r="J40" s="3"/>
      <c r="K40" s="3"/>
      <c r="L40" s="3"/>
      <c r="M40" s="4"/>
      <c r="O40" s="3"/>
      <c r="P40" s="3"/>
      <c r="Q40" s="3"/>
      <c r="R40" s="3"/>
      <c r="S40" s="3"/>
      <c r="T40" s="3"/>
      <c r="U40" s="3"/>
      <c r="V40" s="3"/>
      <c r="W40" s="5"/>
      <c r="X40" s="5"/>
      <c r="Y40" s="5"/>
      <c r="Z40" s="3"/>
      <c r="AA40" s="3"/>
      <c r="AB40" s="3"/>
      <c r="AC40" s="3"/>
      <c r="AD40" s="3"/>
      <c r="AE40" s="3"/>
    </row>
    <row r="41" spans="1:31" ht="15.75" thickBot="1" x14ac:dyDescent="0.3">
      <c r="B41" s="2"/>
      <c r="C41" s="336" t="s">
        <v>360</v>
      </c>
      <c r="D41" s="337"/>
      <c r="E41" s="12"/>
      <c r="F41" s="3"/>
      <c r="G41" s="3"/>
      <c r="H41" s="3"/>
      <c r="I41" s="3"/>
      <c r="J41" s="3"/>
      <c r="K41" s="3"/>
      <c r="L41" s="3"/>
      <c r="M41" s="4"/>
      <c r="O41" s="3"/>
      <c r="P41" s="3"/>
      <c r="Q41" s="3"/>
      <c r="R41" s="3"/>
      <c r="S41" s="3"/>
      <c r="T41" s="3"/>
      <c r="U41" s="3"/>
      <c r="V41" s="3"/>
      <c r="W41" s="5"/>
      <c r="X41" s="5"/>
      <c r="Y41" s="5"/>
      <c r="Z41" s="3"/>
      <c r="AA41" s="3"/>
      <c r="AB41" s="3"/>
      <c r="AC41" s="3"/>
      <c r="AD41" s="3"/>
      <c r="AE41" s="3"/>
    </row>
    <row r="42" spans="1:31" ht="15.75" thickBot="1" x14ac:dyDescent="0.3">
      <c r="B42" s="2"/>
      <c r="C42" s="338"/>
      <c r="D42" s="339"/>
      <c r="E42" s="12"/>
      <c r="F42" s="233"/>
      <c r="G42" s="3"/>
      <c r="H42" s="233"/>
      <c r="I42" s="3"/>
      <c r="J42" s="233"/>
      <c r="K42" s="3"/>
      <c r="L42" s="233"/>
      <c r="M42" s="4"/>
      <c r="O42" s="3"/>
      <c r="P42" s="3"/>
      <c r="Q42" s="3"/>
      <c r="R42" s="3"/>
      <c r="S42" s="3"/>
      <c r="T42" s="3"/>
      <c r="U42" s="3"/>
      <c r="V42" s="3"/>
      <c r="W42" s="5"/>
      <c r="X42" s="5"/>
      <c r="Y42" s="5"/>
      <c r="Z42" s="3"/>
      <c r="AA42" s="3"/>
      <c r="AB42" s="3"/>
      <c r="AC42" s="3"/>
      <c r="AD42" s="3"/>
      <c r="AE42" s="3"/>
    </row>
    <row r="43" spans="1:31" ht="3" customHeight="1" thickBot="1" x14ac:dyDescent="0.3">
      <c r="B43" s="2"/>
      <c r="C43" s="3"/>
      <c r="D43" s="3"/>
      <c r="E43" s="3"/>
      <c r="F43" s="3"/>
      <c r="G43" s="3"/>
      <c r="H43" s="3"/>
      <c r="I43" s="3"/>
      <c r="J43" s="3"/>
      <c r="K43" s="3"/>
      <c r="L43" s="3"/>
      <c r="M43" s="4"/>
      <c r="O43" s="3"/>
      <c r="P43" s="3"/>
      <c r="Q43" s="3"/>
      <c r="R43" s="3"/>
      <c r="S43" s="3"/>
      <c r="T43" s="3"/>
      <c r="U43" s="3"/>
      <c r="V43" s="3"/>
      <c r="W43" s="5"/>
      <c r="X43" s="5"/>
      <c r="Y43" s="5"/>
      <c r="Z43" s="3"/>
      <c r="AA43" s="3"/>
      <c r="AB43" s="3"/>
      <c r="AC43" s="3"/>
      <c r="AD43" s="3"/>
      <c r="AE43" s="3"/>
    </row>
    <row r="44" spans="1:31" ht="15.75" thickBot="1" x14ac:dyDescent="0.3">
      <c r="B44" s="2"/>
      <c r="C44" s="336" t="s">
        <v>361</v>
      </c>
      <c r="D44" s="337"/>
      <c r="E44" s="12"/>
      <c r="F44" s="3"/>
      <c r="G44" s="3"/>
      <c r="H44" s="3"/>
      <c r="I44" s="3"/>
      <c r="J44" s="3"/>
      <c r="K44" s="3"/>
      <c r="L44" s="3"/>
      <c r="M44" s="4"/>
      <c r="O44" s="3"/>
      <c r="P44" s="3"/>
      <c r="Q44" s="3"/>
      <c r="R44" s="3"/>
      <c r="S44" s="3"/>
      <c r="T44" s="3"/>
      <c r="U44" s="3"/>
      <c r="V44" s="3"/>
      <c r="W44" s="5"/>
      <c r="X44" s="5"/>
      <c r="Y44" s="5"/>
      <c r="Z44" s="3"/>
      <c r="AA44" s="3"/>
      <c r="AB44" s="3"/>
      <c r="AC44" s="3"/>
      <c r="AD44" s="3"/>
      <c r="AE44" s="3"/>
    </row>
    <row r="45" spans="1:31" ht="15.75" thickBot="1" x14ac:dyDescent="0.3">
      <c r="B45" s="2"/>
      <c r="C45" s="338"/>
      <c r="D45" s="339"/>
      <c r="E45" s="12"/>
      <c r="F45" s="233"/>
      <c r="G45" s="3"/>
      <c r="H45" s="233"/>
      <c r="I45" s="3"/>
      <c r="J45" s="233"/>
      <c r="K45" s="3"/>
      <c r="L45" s="233"/>
      <c r="M45" s="4"/>
      <c r="O45" s="3"/>
      <c r="P45" s="3"/>
      <c r="Q45" s="3"/>
      <c r="R45" s="3"/>
      <c r="S45" s="3"/>
      <c r="T45" s="3"/>
      <c r="U45" s="3"/>
      <c r="V45" s="3"/>
      <c r="W45" s="5"/>
      <c r="X45" s="5"/>
      <c r="Y45" s="5"/>
      <c r="Z45" s="3"/>
      <c r="AA45" s="3"/>
      <c r="AB45" s="3"/>
      <c r="AC45" s="3"/>
      <c r="AD45" s="3"/>
      <c r="AE45" s="3"/>
    </row>
    <row r="46" spans="1:31" ht="3" customHeight="1" x14ac:dyDescent="0.25">
      <c r="B46" s="2"/>
      <c r="C46" s="3"/>
      <c r="D46" s="3"/>
      <c r="E46" s="3"/>
      <c r="F46" s="3"/>
      <c r="G46" s="3"/>
      <c r="H46" s="3"/>
      <c r="I46" s="3"/>
      <c r="J46" s="3"/>
      <c r="K46" s="3"/>
      <c r="L46" s="3"/>
      <c r="M46" s="4"/>
      <c r="O46" s="3"/>
      <c r="P46" s="3"/>
      <c r="Q46" s="3"/>
      <c r="R46" s="3"/>
      <c r="S46" s="3"/>
      <c r="T46" s="3"/>
      <c r="U46" s="3"/>
      <c r="V46" s="3"/>
      <c r="W46" s="5"/>
      <c r="X46" s="5"/>
      <c r="Y46" s="5"/>
      <c r="Z46" s="3"/>
      <c r="AA46" s="3"/>
      <c r="AB46" s="3"/>
      <c r="AC46" s="3"/>
      <c r="AD46" s="3"/>
      <c r="AE46" s="3"/>
    </row>
    <row r="47" spans="1:31" x14ac:dyDescent="0.25">
      <c r="B47" s="350" t="s">
        <v>230</v>
      </c>
      <c r="C47" s="351"/>
      <c r="D47" s="351"/>
      <c r="E47" s="351"/>
      <c r="F47" s="351"/>
      <c r="G47" s="351"/>
      <c r="H47" s="351"/>
      <c r="I47" s="351"/>
      <c r="J47" s="351"/>
      <c r="K47" s="351"/>
      <c r="L47" s="351"/>
      <c r="M47" s="11"/>
      <c r="O47" s="3"/>
      <c r="P47" s="236"/>
      <c r="Q47" s="3"/>
      <c r="R47" s="3"/>
      <c r="S47" s="3"/>
      <c r="T47" s="3"/>
      <c r="U47" s="3"/>
      <c r="V47" s="3"/>
      <c r="W47" s="5"/>
      <c r="X47" s="5"/>
      <c r="Y47" s="5"/>
      <c r="Z47" s="3"/>
      <c r="AA47" s="3"/>
      <c r="AB47" s="3"/>
      <c r="AC47" s="3"/>
      <c r="AD47" s="3"/>
      <c r="AE47" s="3"/>
    </row>
    <row r="48" spans="1:31" ht="3" customHeight="1" thickBot="1" x14ac:dyDescent="0.3">
      <c r="B48" s="2"/>
      <c r="C48" s="3"/>
      <c r="D48" s="3"/>
      <c r="E48" s="3"/>
      <c r="F48" s="3"/>
      <c r="G48" s="3"/>
      <c r="H48" s="3"/>
      <c r="I48" s="3"/>
      <c r="J48" s="3"/>
      <c r="K48" s="3"/>
      <c r="L48" s="3"/>
      <c r="M48" s="4"/>
      <c r="O48" s="3"/>
      <c r="P48" s="3"/>
      <c r="Q48" s="3"/>
      <c r="R48" s="3"/>
      <c r="S48" s="3"/>
      <c r="T48" s="3"/>
      <c r="U48" s="3"/>
      <c r="V48" s="3"/>
      <c r="W48" s="5"/>
      <c r="X48" s="5"/>
      <c r="Y48" s="5"/>
      <c r="Z48" s="3"/>
      <c r="AA48" s="3"/>
      <c r="AB48" s="3"/>
      <c r="AC48" s="3"/>
      <c r="AD48" s="3"/>
      <c r="AE48" s="3"/>
    </row>
    <row r="49" spans="2:31" ht="15.75" thickBot="1" x14ac:dyDescent="0.3">
      <c r="B49" s="2"/>
      <c r="C49" s="340" t="s">
        <v>357</v>
      </c>
      <c r="D49" s="341"/>
      <c r="E49" s="3"/>
      <c r="F49" s="241"/>
      <c r="G49" s="3"/>
      <c r="H49" s="165"/>
      <c r="I49" s="3"/>
      <c r="J49" s="165"/>
      <c r="K49" s="3"/>
      <c r="L49" s="165"/>
      <c r="M49" s="4"/>
      <c r="O49" s="3"/>
      <c r="P49" s="3"/>
      <c r="Q49" s="3"/>
      <c r="R49" s="3"/>
      <c r="S49" s="3"/>
      <c r="T49" s="3"/>
      <c r="U49" s="3"/>
      <c r="V49" s="3"/>
      <c r="W49" s="5"/>
      <c r="X49" s="5"/>
      <c r="Y49" s="5"/>
      <c r="Z49" s="3"/>
      <c r="AA49" s="3"/>
      <c r="AB49" s="3"/>
      <c r="AC49" s="3"/>
      <c r="AD49" s="3"/>
      <c r="AE49" s="3"/>
    </row>
    <row r="50" spans="2:31" ht="3" customHeight="1" thickBot="1" x14ac:dyDescent="0.3">
      <c r="B50" s="2"/>
      <c r="C50" s="3"/>
      <c r="D50" s="3"/>
      <c r="E50" s="3"/>
      <c r="F50" s="3"/>
      <c r="G50" s="3"/>
      <c r="H50" s="3"/>
      <c r="I50" s="3"/>
      <c r="J50" s="3"/>
      <c r="K50" s="3"/>
      <c r="L50" s="3"/>
      <c r="M50" s="4"/>
      <c r="O50" s="3"/>
      <c r="P50" s="3"/>
      <c r="Q50" s="3"/>
      <c r="R50" s="3"/>
      <c r="S50" s="3"/>
      <c r="T50" s="3"/>
      <c r="U50" s="3"/>
      <c r="V50" s="3"/>
      <c r="W50" s="5"/>
      <c r="X50" s="5"/>
      <c r="Y50" s="5"/>
      <c r="Z50" s="3"/>
      <c r="AA50" s="3"/>
      <c r="AB50" s="3"/>
      <c r="AC50" s="3"/>
      <c r="AD50" s="3"/>
      <c r="AE50" s="3"/>
    </row>
    <row r="51" spans="2:31" ht="15.75" thickBot="1" x14ac:dyDescent="0.3">
      <c r="B51" s="2"/>
      <c r="C51" s="336" t="s">
        <v>229</v>
      </c>
      <c r="D51" s="337"/>
      <c r="E51" s="12"/>
      <c r="F51" s="3"/>
      <c r="G51" s="3"/>
      <c r="H51" s="3"/>
      <c r="I51" s="3"/>
      <c r="J51" s="3"/>
      <c r="K51" s="3"/>
      <c r="L51" s="3"/>
      <c r="M51" s="4"/>
      <c r="O51" s="3"/>
      <c r="P51" s="3"/>
      <c r="Q51" s="3"/>
      <c r="R51" s="3"/>
      <c r="S51" s="3"/>
      <c r="T51" s="3"/>
      <c r="U51" s="3"/>
      <c r="V51" s="3"/>
      <c r="W51" s="5"/>
      <c r="X51" s="5"/>
      <c r="Y51" s="5"/>
      <c r="Z51" s="3"/>
      <c r="AA51" s="3"/>
      <c r="AB51" s="3"/>
      <c r="AC51" s="3"/>
      <c r="AD51" s="3"/>
      <c r="AE51" s="3"/>
    </row>
    <row r="52" spans="2:31" ht="15.75" thickBot="1" x14ac:dyDescent="0.3">
      <c r="B52" s="2"/>
      <c r="C52" s="338"/>
      <c r="D52" s="339"/>
      <c r="E52" s="12"/>
      <c r="F52" s="165"/>
      <c r="G52" s="3"/>
      <c r="H52" s="165"/>
      <c r="I52" s="3"/>
      <c r="J52" s="165"/>
      <c r="K52" s="3"/>
      <c r="L52" s="165"/>
      <c r="M52" s="4"/>
      <c r="O52" s="3"/>
      <c r="P52" s="3"/>
      <c r="Q52" s="3"/>
      <c r="R52" s="3"/>
      <c r="S52" s="3"/>
      <c r="T52" s="3"/>
      <c r="U52" s="3"/>
      <c r="V52" s="3"/>
      <c r="W52" s="5"/>
      <c r="X52" s="5"/>
      <c r="Y52" s="5"/>
      <c r="Z52" s="3"/>
      <c r="AA52" s="3"/>
      <c r="AB52" s="3"/>
      <c r="AC52" s="3"/>
      <c r="AD52" s="3"/>
      <c r="AE52" s="3"/>
    </row>
    <row r="53" spans="2:31" ht="3" customHeight="1" thickBot="1" x14ac:dyDescent="0.3">
      <c r="B53" s="2"/>
      <c r="C53" s="3"/>
      <c r="D53" s="3"/>
      <c r="E53" s="3"/>
      <c r="F53" s="3"/>
      <c r="G53" s="3"/>
      <c r="H53" s="3"/>
      <c r="I53" s="3"/>
      <c r="J53" s="3"/>
      <c r="K53" s="3"/>
      <c r="L53" s="3"/>
      <c r="M53" s="4"/>
      <c r="O53" s="3"/>
      <c r="P53" s="3"/>
      <c r="Q53" s="3"/>
      <c r="R53" s="3"/>
      <c r="S53" s="3"/>
      <c r="T53" s="3"/>
      <c r="U53" s="3"/>
      <c r="V53" s="3"/>
      <c r="W53" s="5"/>
      <c r="X53" s="5"/>
      <c r="Y53" s="5"/>
      <c r="Z53" s="3"/>
      <c r="AA53" s="3"/>
      <c r="AB53" s="3"/>
      <c r="AC53" s="3"/>
      <c r="AD53" s="3"/>
      <c r="AE53" s="3"/>
    </row>
    <row r="54" spans="2:31" ht="15.75" thickBot="1" x14ac:dyDescent="0.3">
      <c r="B54" s="2"/>
      <c r="C54" s="336" t="s">
        <v>358</v>
      </c>
      <c r="D54" s="337"/>
      <c r="E54" s="12"/>
      <c r="F54" s="3"/>
      <c r="G54" s="3"/>
      <c r="H54" s="3"/>
      <c r="I54" s="3"/>
      <c r="J54" s="3"/>
      <c r="K54" s="3"/>
      <c r="L54" s="3"/>
      <c r="M54" s="4"/>
      <c r="O54" s="3"/>
      <c r="P54" s="3"/>
      <c r="Q54" s="3"/>
      <c r="R54" s="3"/>
      <c r="S54" s="3"/>
      <c r="T54" s="3"/>
      <c r="U54" s="3"/>
      <c r="V54" s="3"/>
      <c r="W54" s="5"/>
      <c r="X54" s="5"/>
      <c r="Y54" s="5"/>
      <c r="Z54" s="3"/>
      <c r="AA54" s="3"/>
      <c r="AB54" s="3"/>
      <c r="AC54" s="3"/>
      <c r="AD54" s="3"/>
      <c r="AE54" s="3"/>
    </row>
    <row r="55" spans="2:31" ht="15.75" thickBot="1" x14ac:dyDescent="0.3">
      <c r="B55" s="2"/>
      <c r="C55" s="338"/>
      <c r="D55" s="339"/>
      <c r="E55" s="12"/>
      <c r="F55" s="233"/>
      <c r="G55" s="3"/>
      <c r="H55" s="233"/>
      <c r="I55" s="3"/>
      <c r="J55" s="233"/>
      <c r="K55" s="3"/>
      <c r="L55" s="233"/>
      <c r="M55" s="4"/>
      <c r="O55" s="3"/>
      <c r="P55" s="3"/>
      <c r="Q55" s="3"/>
      <c r="R55" s="3"/>
      <c r="S55" s="3"/>
      <c r="T55" s="3"/>
      <c r="U55" s="3"/>
      <c r="V55" s="3"/>
      <c r="W55" s="5"/>
      <c r="X55" s="5"/>
      <c r="Y55" s="5"/>
      <c r="Z55" s="3"/>
      <c r="AA55" s="3"/>
      <c r="AB55" s="3"/>
      <c r="AC55" s="3"/>
      <c r="AD55" s="3"/>
      <c r="AE55" s="3"/>
    </row>
    <row r="56" spans="2:31" ht="3" customHeight="1" thickBot="1" x14ac:dyDescent="0.3">
      <c r="B56" s="2"/>
      <c r="C56" s="3"/>
      <c r="D56" s="3"/>
      <c r="E56" s="3"/>
      <c r="F56" s="3"/>
      <c r="G56" s="3"/>
      <c r="H56" s="3"/>
      <c r="I56" s="3"/>
      <c r="J56" s="3"/>
      <c r="K56" s="3"/>
      <c r="L56" s="3"/>
      <c r="M56" s="4"/>
      <c r="O56" s="3"/>
      <c r="P56" s="3"/>
      <c r="Q56" s="3"/>
      <c r="R56" s="3"/>
      <c r="S56" s="3"/>
      <c r="T56" s="3"/>
      <c r="U56" s="3"/>
      <c r="V56" s="3"/>
      <c r="W56" s="5"/>
      <c r="X56" s="5"/>
      <c r="Y56" s="5"/>
      <c r="Z56" s="3"/>
      <c r="AA56" s="3"/>
      <c r="AB56" s="3"/>
      <c r="AC56" s="3"/>
      <c r="AD56" s="3"/>
      <c r="AE56" s="3"/>
    </row>
    <row r="57" spans="2:31" ht="15.75" thickBot="1" x14ac:dyDescent="0.3">
      <c r="B57" s="2"/>
      <c r="C57" s="336" t="s">
        <v>362</v>
      </c>
      <c r="D57" s="337"/>
      <c r="E57" s="12"/>
      <c r="F57" s="3"/>
      <c r="G57" s="3"/>
      <c r="H57" s="3"/>
      <c r="I57" s="3"/>
      <c r="J57" s="3"/>
      <c r="K57" s="3"/>
      <c r="L57" s="3"/>
      <c r="M57" s="4"/>
      <c r="O57" s="3"/>
      <c r="P57" s="3"/>
      <c r="Q57" s="3"/>
      <c r="R57" s="3"/>
      <c r="S57" s="3"/>
      <c r="T57" s="3"/>
      <c r="U57" s="3"/>
      <c r="V57" s="3"/>
      <c r="W57" s="5"/>
      <c r="X57" s="5"/>
      <c r="Y57" s="5"/>
      <c r="Z57" s="3"/>
      <c r="AA57" s="3"/>
      <c r="AB57" s="3"/>
      <c r="AC57" s="3"/>
      <c r="AD57" s="3"/>
      <c r="AE57" s="3"/>
    </row>
    <row r="58" spans="2:31" ht="15.75" thickBot="1" x14ac:dyDescent="0.3">
      <c r="B58" s="2"/>
      <c r="C58" s="338"/>
      <c r="D58" s="339"/>
      <c r="E58" s="12"/>
      <c r="F58" s="233"/>
      <c r="G58" s="3"/>
      <c r="H58" s="233"/>
      <c r="I58" s="3"/>
      <c r="J58" s="233"/>
      <c r="K58" s="3"/>
      <c r="L58" s="233"/>
      <c r="M58" s="4"/>
      <c r="O58" s="3"/>
      <c r="P58" s="3"/>
      <c r="Q58" s="3"/>
      <c r="R58" s="3"/>
      <c r="S58" s="3"/>
      <c r="T58" s="3"/>
      <c r="U58" s="3"/>
      <c r="V58" s="3"/>
      <c r="W58" s="5"/>
      <c r="X58" s="5"/>
      <c r="Y58" s="5"/>
      <c r="Z58" s="3"/>
      <c r="AA58" s="3"/>
      <c r="AB58" s="3"/>
      <c r="AC58" s="3"/>
      <c r="AD58" s="3"/>
      <c r="AE58" s="3"/>
    </row>
    <row r="59" spans="2:31" ht="3" customHeight="1" thickBot="1" x14ac:dyDescent="0.3">
      <c r="B59" s="2"/>
      <c r="C59" s="3"/>
      <c r="D59" s="3"/>
      <c r="E59" s="3"/>
      <c r="F59" s="3"/>
      <c r="G59" s="3"/>
      <c r="H59" s="3"/>
      <c r="I59" s="3"/>
      <c r="J59" s="3"/>
      <c r="K59" s="3"/>
      <c r="L59" s="3"/>
      <c r="M59" s="4"/>
      <c r="O59" s="3"/>
      <c r="P59" s="3"/>
      <c r="Q59" s="3"/>
      <c r="R59" s="3"/>
      <c r="S59" s="3"/>
      <c r="T59" s="3"/>
      <c r="U59" s="3"/>
      <c r="V59" s="3"/>
      <c r="W59" s="5"/>
      <c r="X59" s="5"/>
      <c r="Y59" s="5"/>
      <c r="Z59" s="3"/>
      <c r="AA59" s="3"/>
      <c r="AB59" s="3"/>
      <c r="AC59" s="3"/>
      <c r="AD59" s="3"/>
      <c r="AE59" s="3"/>
    </row>
    <row r="60" spans="2:31" ht="15.75" thickBot="1" x14ac:dyDescent="0.3">
      <c r="B60" s="2"/>
      <c r="C60" s="336" t="s">
        <v>360</v>
      </c>
      <c r="D60" s="337"/>
      <c r="E60" s="12"/>
      <c r="F60" s="3"/>
      <c r="G60" s="3"/>
      <c r="H60" s="3"/>
      <c r="I60" s="3"/>
      <c r="J60" s="3"/>
      <c r="K60" s="3"/>
      <c r="L60" s="3"/>
      <c r="M60" s="4"/>
      <c r="O60" s="3"/>
      <c r="P60" s="3"/>
      <c r="Q60" s="3"/>
      <c r="R60" s="3"/>
      <c r="S60" s="3"/>
      <c r="T60" s="3"/>
      <c r="U60" s="3"/>
      <c r="V60" s="3"/>
      <c r="W60" s="5"/>
      <c r="X60" s="5"/>
      <c r="Y60" s="5"/>
      <c r="Z60" s="3"/>
      <c r="AA60" s="3"/>
      <c r="AB60" s="3"/>
      <c r="AC60" s="3"/>
      <c r="AD60" s="3"/>
      <c r="AE60" s="3"/>
    </row>
    <row r="61" spans="2:31" ht="15.75" thickBot="1" x14ac:dyDescent="0.3">
      <c r="B61" s="2"/>
      <c r="C61" s="338"/>
      <c r="D61" s="339"/>
      <c r="E61" s="12"/>
      <c r="F61" s="233"/>
      <c r="G61" s="3"/>
      <c r="H61" s="233"/>
      <c r="I61" s="3"/>
      <c r="J61" s="233"/>
      <c r="K61" s="3"/>
      <c r="L61" s="233"/>
      <c r="M61" s="4"/>
      <c r="O61" s="3"/>
      <c r="P61" s="3"/>
      <c r="Q61" s="3"/>
      <c r="R61" s="3"/>
      <c r="S61" s="3"/>
      <c r="T61" s="3"/>
      <c r="U61" s="3"/>
      <c r="V61" s="3"/>
      <c r="W61" s="5"/>
      <c r="X61" s="5"/>
      <c r="Y61" s="5"/>
      <c r="Z61" s="3"/>
      <c r="AA61" s="3"/>
      <c r="AB61" s="3"/>
      <c r="AC61" s="3"/>
      <c r="AD61" s="3"/>
      <c r="AE61" s="3"/>
    </row>
    <row r="62" spans="2:31" ht="3" customHeight="1" thickBot="1" x14ac:dyDescent="0.3">
      <c r="B62" s="2"/>
      <c r="C62" s="238"/>
      <c r="D62" s="238"/>
      <c r="E62" s="12"/>
      <c r="F62" s="3"/>
      <c r="G62" s="3"/>
      <c r="H62" s="3"/>
      <c r="I62" s="3"/>
      <c r="J62" s="3"/>
      <c r="K62" s="3"/>
      <c r="L62" s="3"/>
      <c r="M62" s="4"/>
      <c r="O62" s="3"/>
      <c r="P62" s="3"/>
      <c r="Q62" s="3"/>
      <c r="R62" s="3"/>
      <c r="S62" s="3"/>
      <c r="T62" s="3"/>
      <c r="U62" s="3"/>
      <c r="V62" s="3"/>
      <c r="W62" s="5"/>
      <c r="X62" s="5"/>
      <c r="Y62" s="5"/>
      <c r="Z62" s="3"/>
      <c r="AA62" s="3"/>
      <c r="AB62" s="3"/>
      <c r="AC62" s="3"/>
      <c r="AD62" s="3"/>
      <c r="AE62" s="3"/>
    </row>
    <row r="63" spans="2:31" ht="15.75" thickBot="1" x14ac:dyDescent="0.3">
      <c r="B63" s="2"/>
      <c r="C63" s="336" t="s">
        <v>361</v>
      </c>
      <c r="D63" s="337"/>
      <c r="E63" s="12"/>
      <c r="F63" s="3"/>
      <c r="G63" s="3"/>
      <c r="H63" s="3"/>
      <c r="I63" s="3"/>
      <c r="J63" s="3"/>
      <c r="K63" s="3"/>
      <c r="L63" s="3"/>
      <c r="M63" s="4"/>
      <c r="O63" s="3"/>
      <c r="P63" s="3"/>
      <c r="Q63" s="3"/>
      <c r="R63" s="3"/>
      <c r="S63" s="3"/>
      <c r="T63" s="3"/>
      <c r="U63" s="3"/>
      <c r="V63" s="3"/>
      <c r="W63" s="5"/>
      <c r="X63" s="5"/>
      <c r="Y63" s="5"/>
      <c r="Z63" s="3"/>
      <c r="AA63" s="3"/>
      <c r="AB63" s="3"/>
      <c r="AC63" s="3"/>
      <c r="AD63" s="3"/>
      <c r="AE63" s="3"/>
    </row>
    <row r="64" spans="2:31" ht="15.75" thickBot="1" x14ac:dyDescent="0.3">
      <c r="B64" s="2"/>
      <c r="C64" s="338"/>
      <c r="D64" s="339"/>
      <c r="E64" s="12"/>
      <c r="F64" s="233"/>
      <c r="G64" s="3"/>
      <c r="H64" s="233"/>
      <c r="I64" s="3"/>
      <c r="J64" s="233"/>
      <c r="K64" s="3"/>
      <c r="L64" s="233"/>
      <c r="M64" s="4"/>
      <c r="O64" s="3"/>
      <c r="P64" s="3"/>
      <c r="Q64" s="3"/>
      <c r="R64" s="3"/>
      <c r="S64" s="3"/>
      <c r="T64" s="3"/>
      <c r="U64" s="3"/>
      <c r="V64" s="3"/>
      <c r="W64" s="5"/>
      <c r="X64" s="5"/>
      <c r="Y64" s="5"/>
      <c r="Z64" s="3"/>
      <c r="AA64" s="3"/>
      <c r="AB64" s="3"/>
      <c r="AC64" s="3"/>
      <c r="AD64" s="3"/>
      <c r="AE64" s="3"/>
    </row>
    <row r="65" spans="2:31" ht="3" customHeight="1" x14ac:dyDescent="0.25">
      <c r="B65" s="2"/>
      <c r="C65" s="238"/>
      <c r="D65" s="238"/>
      <c r="E65" s="12"/>
      <c r="F65" s="3"/>
      <c r="G65" s="3"/>
      <c r="H65" s="3"/>
      <c r="I65" s="3"/>
      <c r="J65" s="3"/>
      <c r="K65" s="3"/>
      <c r="L65" s="3"/>
      <c r="M65" s="4"/>
      <c r="O65" s="3"/>
      <c r="P65" s="3"/>
      <c r="Q65" s="3"/>
      <c r="R65" s="3"/>
      <c r="S65" s="3"/>
      <c r="T65" s="3"/>
      <c r="U65" s="3"/>
      <c r="V65" s="3"/>
      <c r="W65" s="5"/>
      <c r="X65" s="5"/>
      <c r="Y65" s="5"/>
      <c r="Z65" s="3"/>
      <c r="AA65" s="3"/>
      <c r="AB65" s="3"/>
      <c r="AC65" s="3"/>
      <c r="AD65" s="3"/>
      <c r="AE65" s="3"/>
    </row>
    <row r="66" spans="2:31" x14ac:dyDescent="0.25">
      <c r="B66" s="350" t="s">
        <v>284</v>
      </c>
      <c r="C66" s="351"/>
      <c r="D66" s="351"/>
      <c r="E66" s="351"/>
      <c r="F66" s="351"/>
      <c r="G66" s="351"/>
      <c r="H66" s="351"/>
      <c r="I66" s="351"/>
      <c r="J66" s="351"/>
      <c r="K66" s="351"/>
      <c r="L66" s="351"/>
      <c r="M66" s="11"/>
      <c r="O66" s="3"/>
      <c r="P66" s="3"/>
      <c r="Q66" s="3"/>
      <c r="R66" s="3"/>
      <c r="S66" s="3"/>
      <c r="T66" s="3"/>
      <c r="U66" s="3"/>
      <c r="V66" s="3"/>
      <c r="W66" s="5"/>
      <c r="X66" s="5"/>
      <c r="Y66" s="5"/>
      <c r="Z66" s="3"/>
      <c r="AA66" s="3"/>
      <c r="AB66" s="3"/>
      <c r="AC66" s="3"/>
      <c r="AD66" s="3"/>
      <c r="AE66" s="3"/>
    </row>
    <row r="67" spans="2:31" ht="7.5" customHeight="1" thickBot="1" x14ac:dyDescent="0.3">
      <c r="B67" s="2"/>
      <c r="C67" s="238"/>
      <c r="D67" s="238"/>
      <c r="E67" s="12"/>
      <c r="F67" s="3"/>
      <c r="G67" s="3"/>
      <c r="H67" s="3"/>
      <c r="I67" s="3"/>
      <c r="J67" s="3"/>
      <c r="K67" s="3"/>
      <c r="L67" s="3"/>
      <c r="M67" s="4"/>
      <c r="O67" s="3"/>
      <c r="P67" s="3"/>
      <c r="Q67" s="3"/>
      <c r="R67" s="3"/>
      <c r="S67" s="3"/>
      <c r="T67" s="3"/>
      <c r="U67" s="3"/>
      <c r="V67" s="3"/>
      <c r="W67" s="5"/>
      <c r="X67" s="5"/>
      <c r="Y67" s="5"/>
      <c r="Z67" s="3"/>
      <c r="AA67" s="3"/>
      <c r="AB67" s="3"/>
      <c r="AC67" s="3"/>
      <c r="AD67" s="3"/>
      <c r="AE67" s="3"/>
    </row>
    <row r="68" spans="2:31" ht="15.75" customHeight="1" thickBot="1" x14ac:dyDescent="0.3">
      <c r="B68" s="2"/>
      <c r="C68" s="340" t="s">
        <v>363</v>
      </c>
      <c r="D68" s="341"/>
      <c r="E68" s="3"/>
      <c r="F68" s="233"/>
      <c r="G68" s="3"/>
      <c r="H68" s="233"/>
      <c r="I68" s="3"/>
      <c r="J68" s="233"/>
      <c r="K68" s="3"/>
      <c r="L68" s="233"/>
      <c r="M68" s="4"/>
      <c r="O68" s="3"/>
      <c r="P68" s="3"/>
      <c r="Q68" s="3"/>
      <c r="R68" s="3"/>
      <c r="S68" s="3"/>
      <c r="T68" s="3"/>
      <c r="U68" s="3"/>
      <c r="V68" s="3"/>
      <c r="W68" s="5"/>
      <c r="X68" s="5"/>
      <c r="Y68" s="5"/>
      <c r="Z68" s="3"/>
      <c r="AA68" s="3"/>
      <c r="AB68" s="3"/>
      <c r="AC68" s="3"/>
      <c r="AD68" s="3"/>
      <c r="AE68" s="3"/>
    </row>
    <row r="69" spans="2:31" ht="6" customHeight="1" thickBot="1" x14ac:dyDescent="0.3">
      <c r="B69" s="2"/>
      <c r="C69" s="238"/>
      <c r="D69" s="238"/>
      <c r="E69" s="12"/>
      <c r="F69" s="3"/>
      <c r="G69" s="3"/>
      <c r="H69" s="3"/>
      <c r="I69" s="3"/>
      <c r="J69" s="3"/>
      <c r="K69" s="3"/>
      <c r="L69" s="3"/>
      <c r="M69" s="4"/>
      <c r="O69" s="3"/>
      <c r="P69" s="3"/>
      <c r="Q69" s="3"/>
      <c r="R69" s="3"/>
      <c r="S69" s="3"/>
      <c r="T69" s="3"/>
      <c r="U69" s="3"/>
      <c r="V69" s="3"/>
      <c r="W69" s="5"/>
      <c r="X69" s="5"/>
      <c r="Y69" s="5"/>
      <c r="Z69" s="3"/>
      <c r="AA69" s="3"/>
      <c r="AB69" s="3"/>
      <c r="AC69" s="3"/>
      <c r="AD69" s="3"/>
      <c r="AE69" s="3"/>
    </row>
    <row r="70" spans="2:31" ht="15.75" thickBot="1" x14ac:dyDescent="0.3">
      <c r="B70" s="2"/>
      <c r="C70" s="340" t="s">
        <v>364</v>
      </c>
      <c r="D70" s="341"/>
      <c r="E70" s="3"/>
      <c r="F70" s="233"/>
      <c r="G70" s="3"/>
      <c r="H70" s="233"/>
      <c r="I70" s="3"/>
      <c r="J70" s="233"/>
      <c r="K70" s="3"/>
      <c r="L70" s="233"/>
      <c r="M70" s="4"/>
      <c r="O70" s="3"/>
      <c r="P70" s="3"/>
      <c r="Q70" s="3"/>
      <c r="R70" s="3"/>
      <c r="S70" s="3"/>
      <c r="T70" s="3"/>
      <c r="U70" s="3"/>
      <c r="V70" s="3"/>
      <c r="W70" s="5"/>
      <c r="X70" s="5"/>
      <c r="Y70" s="5"/>
      <c r="Z70" s="3"/>
      <c r="AA70" s="3"/>
      <c r="AB70" s="3"/>
      <c r="AC70" s="3"/>
      <c r="AD70" s="3"/>
      <c r="AE70" s="3"/>
    </row>
    <row r="71" spans="2:31" ht="6" customHeight="1" thickBot="1" x14ac:dyDescent="0.3">
      <c r="B71" s="2"/>
      <c r="C71" s="238"/>
      <c r="D71" s="238"/>
      <c r="E71" s="12"/>
      <c r="F71" s="3"/>
      <c r="G71" s="3"/>
      <c r="H71" s="3"/>
      <c r="I71" s="3"/>
      <c r="J71" s="3"/>
      <c r="K71" s="3"/>
      <c r="L71" s="3"/>
      <c r="M71" s="4"/>
      <c r="O71" s="3"/>
      <c r="P71" s="3"/>
      <c r="Q71" s="3"/>
      <c r="R71" s="3"/>
      <c r="S71" s="3"/>
      <c r="T71" s="3"/>
      <c r="U71" s="3"/>
      <c r="V71" s="3"/>
      <c r="W71" s="5"/>
      <c r="X71" s="5"/>
      <c r="Y71" s="5"/>
      <c r="Z71" s="3"/>
      <c r="AA71" s="3"/>
      <c r="AB71" s="3"/>
      <c r="AC71" s="3"/>
      <c r="AD71" s="3"/>
      <c r="AE71" s="3"/>
    </row>
    <row r="72" spans="2:31" ht="15.75" thickBot="1" x14ac:dyDescent="0.3">
      <c r="B72" s="2"/>
      <c r="C72" s="340" t="s">
        <v>365</v>
      </c>
      <c r="D72" s="341"/>
      <c r="E72" s="3"/>
      <c r="F72" s="165"/>
      <c r="G72" s="3"/>
      <c r="H72" s="165"/>
      <c r="I72" s="3"/>
      <c r="J72" s="165"/>
      <c r="K72" s="3"/>
      <c r="L72" s="165"/>
      <c r="M72" s="4"/>
      <c r="O72" s="3"/>
      <c r="P72" s="3"/>
      <c r="Q72" s="3"/>
      <c r="R72" s="3"/>
      <c r="S72" s="3"/>
      <c r="T72" s="3"/>
      <c r="U72" s="3"/>
      <c r="V72" s="3"/>
      <c r="W72" s="5"/>
      <c r="X72" s="5"/>
      <c r="Y72" s="5"/>
      <c r="Z72" s="3"/>
      <c r="AA72" s="3"/>
      <c r="AB72" s="3"/>
      <c r="AC72" s="3"/>
      <c r="AD72" s="3"/>
      <c r="AE72" s="3"/>
    </row>
    <row r="73" spans="2:31" ht="6" customHeight="1" thickBot="1" x14ac:dyDescent="0.3">
      <c r="B73" s="2"/>
      <c r="C73" s="238"/>
      <c r="D73" s="5"/>
      <c r="E73" s="12"/>
      <c r="F73" s="3"/>
      <c r="G73" s="3"/>
      <c r="H73" s="3"/>
      <c r="I73" s="3"/>
      <c r="J73" s="3"/>
      <c r="K73" s="3"/>
      <c r="L73" s="3"/>
      <c r="M73" s="4"/>
      <c r="O73" s="3"/>
      <c r="P73" s="3"/>
      <c r="Q73" s="3"/>
      <c r="R73" s="3"/>
      <c r="S73" s="3"/>
      <c r="T73" s="3"/>
      <c r="U73" s="3"/>
      <c r="V73" s="3"/>
      <c r="W73" s="5"/>
      <c r="X73" s="5"/>
      <c r="Y73" s="5"/>
      <c r="Z73" s="3"/>
      <c r="AA73" s="3"/>
      <c r="AB73" s="3"/>
      <c r="AC73" s="3"/>
      <c r="AD73" s="3"/>
      <c r="AE73" s="3"/>
    </row>
    <row r="74" spans="2:31" ht="15.75" thickBot="1" x14ac:dyDescent="0.3">
      <c r="B74" s="2"/>
      <c r="C74" s="340" t="s">
        <v>366</v>
      </c>
      <c r="D74" s="341"/>
      <c r="E74" s="3"/>
      <c r="F74" s="233"/>
      <c r="G74" s="3"/>
      <c r="H74" s="233"/>
      <c r="I74" s="3"/>
      <c r="J74" s="233"/>
      <c r="K74" s="3"/>
      <c r="L74" s="233"/>
      <c r="M74" s="4"/>
      <c r="O74" s="3"/>
      <c r="P74" s="3"/>
      <c r="Q74" s="3"/>
      <c r="R74" s="3"/>
      <c r="S74" s="3"/>
      <c r="T74" s="3"/>
      <c r="U74" s="3"/>
      <c r="V74" s="3"/>
      <c r="W74" s="5"/>
      <c r="X74" s="5"/>
      <c r="Y74" s="5"/>
      <c r="Z74" s="3"/>
      <c r="AA74" s="3"/>
      <c r="AB74" s="3"/>
      <c r="AC74" s="3"/>
      <c r="AD74" s="3"/>
      <c r="AE74" s="3"/>
    </row>
    <row r="75" spans="2:31" ht="6" customHeight="1" x14ac:dyDescent="0.25">
      <c r="B75" s="2"/>
      <c r="C75" s="237"/>
      <c r="D75" s="237"/>
      <c r="E75" s="3"/>
      <c r="F75" s="3"/>
      <c r="G75" s="3"/>
      <c r="H75" s="3"/>
      <c r="I75" s="3"/>
      <c r="J75" s="3"/>
      <c r="K75" s="3"/>
      <c r="L75" s="3"/>
      <c r="M75" s="4"/>
      <c r="O75" s="3"/>
      <c r="P75" s="3"/>
      <c r="Q75" s="3"/>
      <c r="R75" s="3"/>
      <c r="S75" s="3"/>
      <c r="T75" s="3"/>
      <c r="U75" s="3"/>
      <c r="V75" s="3"/>
      <c r="W75" s="5"/>
      <c r="X75" s="5"/>
      <c r="Y75" s="5"/>
      <c r="Z75" s="3"/>
      <c r="AA75" s="3"/>
      <c r="AB75" s="3"/>
      <c r="AC75" s="3"/>
      <c r="AD75" s="3"/>
      <c r="AE75" s="3"/>
    </row>
    <row r="76" spans="2:31" ht="6" customHeight="1" thickBot="1" x14ac:dyDescent="0.3">
      <c r="B76" s="6"/>
      <c r="C76" s="141"/>
      <c r="D76" s="141"/>
      <c r="E76" s="142"/>
      <c r="F76" s="7"/>
      <c r="G76" s="7"/>
      <c r="H76" s="7"/>
      <c r="I76" s="7"/>
      <c r="J76" s="7"/>
      <c r="K76" s="7"/>
      <c r="L76" s="7"/>
      <c r="M76" s="8"/>
      <c r="O76" s="3"/>
      <c r="P76" s="3"/>
      <c r="Q76" s="3"/>
      <c r="R76" s="3"/>
      <c r="S76" s="3"/>
      <c r="T76" s="3"/>
      <c r="U76" s="3"/>
      <c r="V76" s="3"/>
      <c r="W76" s="5"/>
      <c r="X76" s="5"/>
      <c r="Y76" s="5"/>
      <c r="Z76" s="3"/>
      <c r="AA76" s="3"/>
      <c r="AB76" s="3"/>
      <c r="AC76" s="3"/>
      <c r="AD76" s="3"/>
      <c r="AE76" s="3"/>
    </row>
    <row r="77" spans="2:31" ht="15.75" thickBot="1" x14ac:dyDescent="0.3">
      <c r="B77" s="2"/>
      <c r="C77" s="3"/>
      <c r="D77" s="3"/>
      <c r="E77" s="3"/>
      <c r="F77" s="3"/>
      <c r="G77" s="3"/>
      <c r="H77" s="3"/>
      <c r="I77" s="3"/>
      <c r="J77" s="3"/>
      <c r="K77" s="3"/>
      <c r="L77" s="3"/>
      <c r="M77" s="4"/>
      <c r="O77" s="3"/>
      <c r="P77" s="3"/>
      <c r="Q77" s="3"/>
      <c r="R77" s="3"/>
      <c r="S77" s="3"/>
      <c r="T77" s="3"/>
      <c r="U77" s="3"/>
      <c r="V77" s="3"/>
      <c r="W77" s="3"/>
      <c r="X77" s="3"/>
      <c r="Y77" s="3"/>
      <c r="Z77" s="3"/>
      <c r="AA77" s="3"/>
      <c r="AB77" s="3"/>
      <c r="AC77" s="3"/>
      <c r="AD77" s="3"/>
      <c r="AE77" s="3"/>
    </row>
    <row r="78" spans="2:31" ht="18.75" x14ac:dyDescent="0.3">
      <c r="B78" s="362" t="s">
        <v>113</v>
      </c>
      <c r="C78" s="363"/>
      <c r="D78" s="363"/>
      <c r="E78" s="363"/>
      <c r="F78" s="363"/>
      <c r="G78" s="363"/>
      <c r="H78" s="363"/>
      <c r="I78" s="363"/>
      <c r="J78" s="363"/>
      <c r="K78" s="363"/>
      <c r="L78" s="363"/>
      <c r="M78" s="364"/>
      <c r="O78" s="3"/>
      <c r="P78" s="3"/>
      <c r="Q78" s="3"/>
      <c r="R78" s="3"/>
      <c r="S78" s="3"/>
      <c r="T78" s="3"/>
      <c r="U78" s="3"/>
      <c r="V78" s="3"/>
      <c r="W78" s="3"/>
      <c r="X78" s="3"/>
      <c r="Y78" s="3"/>
      <c r="Z78" s="3"/>
      <c r="AA78" s="3"/>
      <c r="AB78" s="3"/>
      <c r="AC78" s="3"/>
      <c r="AD78" s="3"/>
      <c r="AE78" s="3"/>
    </row>
    <row r="79" spans="2:31" x14ac:dyDescent="0.25">
      <c r="B79" s="143" t="s">
        <v>286</v>
      </c>
      <c r="C79" s="10"/>
      <c r="D79" s="10"/>
      <c r="E79" s="10"/>
      <c r="F79" s="10"/>
      <c r="G79" s="10"/>
      <c r="H79" s="10"/>
      <c r="I79" s="10"/>
      <c r="J79" s="10"/>
      <c r="K79" s="10"/>
      <c r="L79" s="10"/>
      <c r="M79" s="11"/>
      <c r="O79" s="3"/>
      <c r="P79" s="3"/>
      <c r="Q79" s="3"/>
      <c r="R79" s="3"/>
      <c r="S79" s="3"/>
      <c r="T79" s="3"/>
      <c r="U79" s="3"/>
      <c r="V79" s="3"/>
      <c r="W79" s="3"/>
      <c r="X79" s="3"/>
      <c r="Y79" s="3"/>
      <c r="Z79" s="3"/>
      <c r="AA79" s="3"/>
      <c r="AB79" s="3"/>
      <c r="AC79" s="3"/>
      <c r="AD79" s="3"/>
      <c r="AE79" s="3"/>
    </row>
    <row r="80" spans="2:31" ht="6" customHeight="1" thickBot="1" x14ac:dyDescent="0.3">
      <c r="B80" s="134"/>
      <c r="C80" s="135"/>
      <c r="D80" s="135"/>
      <c r="E80" s="135"/>
      <c r="F80" s="136"/>
      <c r="G80" s="135"/>
      <c r="H80" s="136"/>
      <c r="I80" s="135"/>
      <c r="J80" s="136"/>
      <c r="K80" s="135"/>
      <c r="L80" s="136"/>
      <c r="M80" s="137"/>
      <c r="N80" s="3"/>
      <c r="O80" s="3"/>
      <c r="P80" s="3"/>
      <c r="Q80" s="3"/>
      <c r="R80" s="3"/>
      <c r="S80" s="3"/>
      <c r="T80" s="3"/>
      <c r="U80" s="3"/>
      <c r="V80" s="3"/>
      <c r="W80" s="3"/>
      <c r="X80" s="3"/>
      <c r="Y80" s="3"/>
      <c r="Z80" s="3"/>
      <c r="AA80" s="3"/>
      <c r="AB80" s="3"/>
      <c r="AC80" s="3"/>
      <c r="AD80" s="3"/>
      <c r="AE80" s="3"/>
    </row>
    <row r="81" spans="2:31" ht="16.5" thickBot="1" x14ac:dyDescent="0.3">
      <c r="B81" s="2"/>
      <c r="C81" s="340" t="s">
        <v>114</v>
      </c>
      <c r="D81" s="341"/>
      <c r="E81" s="5"/>
      <c r="F81" s="365">
        <v>100</v>
      </c>
      <c r="G81" s="366"/>
      <c r="H81" s="367"/>
      <c r="I81" s="366"/>
      <c r="J81" s="367"/>
      <c r="K81" s="366"/>
      <c r="L81" s="368"/>
      <c r="M81" s="4"/>
      <c r="N81" s="3"/>
      <c r="O81" s="3"/>
      <c r="P81" s="3"/>
      <c r="Q81" s="3"/>
      <c r="R81" s="3"/>
      <c r="S81" s="3"/>
      <c r="T81" s="3"/>
      <c r="U81" s="3"/>
      <c r="V81" s="3"/>
      <c r="W81" s="3"/>
      <c r="X81" s="3"/>
      <c r="Y81" s="3"/>
      <c r="Z81" s="3"/>
      <c r="AA81" s="3"/>
      <c r="AB81" s="3"/>
      <c r="AC81" s="3"/>
      <c r="AD81" s="3"/>
      <c r="AE81" s="3"/>
    </row>
    <row r="82" spans="2:31" ht="6" customHeight="1" thickBot="1" x14ac:dyDescent="0.3">
      <c r="B82" s="2"/>
      <c r="C82" s="3"/>
      <c r="D82" s="3"/>
      <c r="E82" s="3"/>
      <c r="F82" s="3"/>
      <c r="G82" s="3"/>
      <c r="H82" s="3"/>
      <c r="I82" s="3"/>
      <c r="J82" s="3"/>
      <c r="K82" s="3"/>
      <c r="L82" s="3"/>
      <c r="M82" s="4"/>
      <c r="N82" s="3"/>
      <c r="O82" s="3"/>
      <c r="P82" s="3"/>
      <c r="Q82" s="3"/>
      <c r="R82" s="3"/>
      <c r="S82" s="3"/>
      <c r="T82" s="3"/>
      <c r="U82" s="3"/>
      <c r="V82" s="3"/>
      <c r="W82" s="3"/>
      <c r="X82" s="3"/>
      <c r="Y82" s="3"/>
      <c r="Z82" s="3"/>
      <c r="AA82" s="3"/>
      <c r="AB82" s="3"/>
      <c r="AC82" s="3"/>
      <c r="AD82" s="3"/>
      <c r="AE82" s="3"/>
    </row>
    <row r="83" spans="2:31" ht="16.5" thickBot="1" x14ac:dyDescent="0.3">
      <c r="B83" s="2"/>
      <c r="C83" s="340" t="s">
        <v>115</v>
      </c>
      <c r="D83" s="341"/>
      <c r="E83" s="3"/>
      <c r="F83" s="369" t="s">
        <v>33</v>
      </c>
      <c r="G83" s="370"/>
      <c r="H83" s="371"/>
      <c r="I83" s="370"/>
      <c r="J83" s="371"/>
      <c r="K83" s="370"/>
      <c r="L83" s="372"/>
      <c r="M83" s="4"/>
      <c r="N83" s="3"/>
      <c r="O83" s="3"/>
      <c r="P83" s="3"/>
      <c r="Q83" s="3"/>
      <c r="R83" s="3"/>
      <c r="S83" s="3"/>
      <c r="T83" s="3"/>
      <c r="U83" s="3"/>
      <c r="V83" s="3"/>
      <c r="W83" s="3"/>
      <c r="X83" s="3"/>
      <c r="Y83" s="3"/>
      <c r="Z83" s="3"/>
      <c r="AA83" s="3"/>
      <c r="AB83" s="3"/>
      <c r="AC83" s="3"/>
      <c r="AD83" s="3"/>
      <c r="AE83" s="3"/>
    </row>
    <row r="84" spans="2:31" ht="6" customHeight="1" thickBot="1" x14ac:dyDescent="0.3">
      <c r="B84" s="2"/>
      <c r="C84" s="3"/>
      <c r="D84" s="3"/>
      <c r="E84" s="3"/>
      <c r="F84" s="145"/>
      <c r="G84" s="3"/>
      <c r="H84" s="145"/>
      <c r="I84" s="3"/>
      <c r="J84" s="3"/>
      <c r="K84" s="3"/>
      <c r="L84" s="3"/>
      <c r="M84" s="4"/>
      <c r="N84" s="3"/>
      <c r="O84" s="3"/>
      <c r="P84" s="3"/>
      <c r="Q84" s="3"/>
      <c r="R84" s="3"/>
      <c r="S84" s="3"/>
      <c r="T84" s="3"/>
      <c r="U84" s="3"/>
      <c r="V84" s="3"/>
      <c r="W84" s="3"/>
      <c r="X84" s="3"/>
      <c r="Y84" s="3"/>
      <c r="Z84" s="3"/>
      <c r="AA84" s="3"/>
      <c r="AB84" s="3"/>
      <c r="AC84" s="3"/>
      <c r="AD84" s="3"/>
      <c r="AE84" s="3"/>
    </row>
    <row r="85" spans="2:31" ht="15" customHeight="1" x14ac:dyDescent="0.25">
      <c r="B85" s="2"/>
      <c r="C85" s="374" t="s">
        <v>287</v>
      </c>
      <c r="D85" s="374"/>
      <c r="E85" s="3"/>
      <c r="F85" s="375" t="s">
        <v>295</v>
      </c>
      <c r="G85" s="376"/>
      <c r="H85" s="377"/>
      <c r="I85" s="376"/>
      <c r="J85" s="377"/>
      <c r="K85" s="376"/>
      <c r="L85" s="378"/>
      <c r="M85" s="4"/>
      <c r="N85" s="3"/>
      <c r="O85" s="3"/>
      <c r="P85" s="3"/>
      <c r="Q85" s="3"/>
      <c r="R85" s="3"/>
      <c r="S85" s="3"/>
      <c r="T85" s="3"/>
      <c r="U85" s="3"/>
      <c r="V85" s="3"/>
      <c r="W85" s="3"/>
      <c r="X85" s="3"/>
      <c r="Y85" s="3"/>
      <c r="Z85" s="3"/>
      <c r="AA85" s="3"/>
      <c r="AB85" s="3"/>
      <c r="AC85" s="3"/>
      <c r="AD85" s="3"/>
      <c r="AE85" s="3"/>
    </row>
    <row r="86" spans="2:31" ht="15" customHeight="1" x14ac:dyDescent="0.25">
      <c r="B86" s="2"/>
      <c r="C86" s="374"/>
      <c r="D86" s="374"/>
      <c r="E86" s="3"/>
      <c r="F86" s="379"/>
      <c r="G86" s="380"/>
      <c r="H86" s="380"/>
      <c r="I86" s="380"/>
      <c r="J86" s="380"/>
      <c r="K86" s="380"/>
      <c r="L86" s="381"/>
      <c r="M86" s="4"/>
      <c r="N86" s="3"/>
      <c r="O86" s="3"/>
      <c r="P86" s="3"/>
      <c r="Q86" s="3"/>
      <c r="R86" s="3"/>
      <c r="S86" s="3"/>
      <c r="T86" s="3"/>
      <c r="U86" s="3"/>
      <c r="V86" s="3"/>
      <c r="W86" s="3"/>
      <c r="X86" s="3"/>
      <c r="Y86" s="3"/>
      <c r="Z86" s="3"/>
      <c r="AA86" s="3"/>
      <c r="AB86" s="3"/>
      <c r="AC86" s="3"/>
      <c r="AD86" s="3"/>
      <c r="AE86" s="3"/>
    </row>
    <row r="87" spans="2:31" ht="15" customHeight="1" thickBot="1" x14ac:dyDescent="0.3">
      <c r="B87" s="2"/>
      <c r="C87" s="374"/>
      <c r="D87" s="374"/>
      <c r="E87" s="3"/>
      <c r="F87" s="382"/>
      <c r="G87" s="383"/>
      <c r="H87" s="383"/>
      <c r="I87" s="383"/>
      <c r="J87" s="383"/>
      <c r="K87" s="383"/>
      <c r="L87" s="384"/>
      <c r="M87" s="4"/>
      <c r="N87" s="3"/>
      <c r="O87" s="3"/>
      <c r="P87" s="3"/>
      <c r="Q87" s="3"/>
      <c r="R87" s="3"/>
      <c r="S87" s="3"/>
      <c r="T87" s="3"/>
      <c r="U87" s="3"/>
      <c r="V87" s="3"/>
      <c r="W87" s="3"/>
      <c r="X87" s="3"/>
      <c r="Y87" s="3"/>
      <c r="Z87" s="3"/>
      <c r="AA87" s="3"/>
      <c r="AB87" s="3"/>
      <c r="AC87" s="3"/>
      <c r="AD87" s="3"/>
      <c r="AE87" s="3"/>
    </row>
    <row r="88" spans="2:31" ht="15" customHeight="1" x14ac:dyDescent="0.25">
      <c r="B88" s="2"/>
      <c r="C88" s="373"/>
      <c r="D88" s="373"/>
      <c r="E88" s="373"/>
      <c r="F88" s="373"/>
      <c r="G88" s="373"/>
      <c r="H88" s="373"/>
      <c r="I88" s="373"/>
      <c r="J88" s="373"/>
      <c r="K88" s="373"/>
      <c r="L88" s="373"/>
      <c r="M88" s="4"/>
      <c r="N88" s="3"/>
      <c r="O88" s="3"/>
      <c r="P88" s="3"/>
      <c r="Q88" s="3"/>
      <c r="R88" s="3"/>
      <c r="S88" s="3"/>
      <c r="T88" s="3"/>
      <c r="U88" s="3"/>
      <c r="V88" s="3"/>
      <c r="W88" s="3"/>
      <c r="X88" s="3"/>
      <c r="Y88" s="3"/>
      <c r="Z88" s="3"/>
      <c r="AA88" s="3"/>
      <c r="AB88" s="3"/>
      <c r="AC88" s="3"/>
      <c r="AD88" s="3"/>
      <c r="AE88" s="3"/>
    </row>
    <row r="89" spans="2:31" ht="15.75" thickBot="1" x14ac:dyDescent="0.3">
      <c r="B89" s="9"/>
      <c r="C89" s="10"/>
      <c r="D89" s="10"/>
      <c r="E89" s="10"/>
      <c r="F89" s="286">
        <f>F18</f>
        <v>2019</v>
      </c>
      <c r="G89" s="286">
        <f t="shared" ref="G89:L89" si="0">G18</f>
        <v>2</v>
      </c>
      <c r="H89" s="286">
        <f t="shared" si="0"/>
        <v>2020</v>
      </c>
      <c r="I89" s="286">
        <f t="shared" si="0"/>
        <v>0</v>
      </c>
      <c r="J89" s="286">
        <f t="shared" si="0"/>
        <v>2021</v>
      </c>
      <c r="K89" s="286">
        <f t="shared" si="0"/>
        <v>0</v>
      </c>
      <c r="L89" s="286">
        <f t="shared" si="0"/>
        <v>2022</v>
      </c>
      <c r="M89" s="11"/>
      <c r="N89" s="3"/>
      <c r="O89" s="3"/>
      <c r="P89" s="3"/>
      <c r="Q89" s="3"/>
      <c r="R89" s="3"/>
      <c r="S89" s="3"/>
      <c r="T89" s="3"/>
      <c r="U89" s="3"/>
      <c r="V89" s="3"/>
      <c r="W89" s="3"/>
      <c r="X89" s="3"/>
      <c r="Y89" s="3"/>
      <c r="Z89" s="3"/>
      <c r="AA89" s="3"/>
      <c r="AB89" s="3"/>
      <c r="AC89" s="3"/>
      <c r="AD89" s="3"/>
      <c r="AE89" s="3"/>
    </row>
    <row r="90" spans="2:31" ht="15.75" thickBot="1" x14ac:dyDescent="0.3">
      <c r="B90" s="2"/>
      <c r="C90" s="336" t="s">
        <v>288</v>
      </c>
      <c r="D90" s="337"/>
      <c r="E90" s="3"/>
      <c r="F90" s="3"/>
      <c r="G90" s="3"/>
      <c r="H90" s="3"/>
      <c r="I90" s="3"/>
      <c r="J90" s="3"/>
      <c r="K90" s="3"/>
      <c r="L90" s="3"/>
      <c r="M90" s="4"/>
      <c r="N90" s="3"/>
      <c r="O90" s="3"/>
      <c r="P90" s="3"/>
      <c r="Q90" s="3"/>
      <c r="R90" s="3"/>
      <c r="S90" s="3"/>
      <c r="T90" s="3"/>
      <c r="U90" s="3"/>
      <c r="V90" s="3"/>
      <c r="W90" s="3"/>
      <c r="X90" s="3"/>
      <c r="Y90" s="3"/>
      <c r="Z90" s="3"/>
      <c r="AA90" s="3"/>
      <c r="AB90" s="3"/>
      <c r="AC90" s="3"/>
      <c r="AD90" s="3"/>
      <c r="AE90" s="3"/>
    </row>
    <row r="91" spans="2:31" ht="15.75" thickBot="1" x14ac:dyDescent="0.3">
      <c r="B91" s="2"/>
      <c r="C91" s="338"/>
      <c r="D91" s="339"/>
      <c r="E91" s="3"/>
      <c r="F91" s="234"/>
      <c r="G91" s="3"/>
      <c r="H91" s="234"/>
      <c r="I91" s="3"/>
      <c r="J91" s="234"/>
      <c r="K91" s="3"/>
      <c r="L91" s="234"/>
      <c r="M91" s="4"/>
      <c r="N91" s="3"/>
      <c r="O91" s="3"/>
      <c r="P91" s="3"/>
      <c r="Q91" s="3"/>
      <c r="R91" s="3"/>
      <c r="S91" s="3"/>
      <c r="T91" s="3"/>
      <c r="U91" s="3"/>
      <c r="V91" s="3"/>
    </row>
    <row r="92" spans="2:31" ht="6" customHeight="1" thickBot="1" x14ac:dyDescent="0.3">
      <c r="B92" s="2"/>
      <c r="C92" s="3"/>
      <c r="D92" s="3"/>
      <c r="E92" s="3"/>
      <c r="F92" s="3"/>
      <c r="G92" s="3"/>
      <c r="H92" s="3"/>
      <c r="I92" s="3"/>
      <c r="J92" s="3"/>
      <c r="K92" s="3"/>
      <c r="L92" s="3"/>
      <c r="M92" s="4"/>
      <c r="N92" s="3"/>
      <c r="O92" s="3"/>
      <c r="P92" s="3"/>
      <c r="Q92" s="3"/>
      <c r="R92" s="3"/>
      <c r="S92" s="3"/>
      <c r="T92" s="3"/>
      <c r="U92" s="3"/>
      <c r="V92" s="3"/>
    </row>
    <row r="93" spans="2:31" ht="15.75" thickBot="1" x14ac:dyDescent="0.3">
      <c r="B93" s="2"/>
      <c r="C93" s="336" t="s">
        <v>289</v>
      </c>
      <c r="D93" s="337"/>
      <c r="E93" s="3"/>
      <c r="F93" s="3"/>
      <c r="G93" s="3"/>
      <c r="H93" s="3"/>
      <c r="I93" s="3"/>
      <c r="J93" s="3"/>
      <c r="K93" s="3"/>
      <c r="L93" s="3"/>
      <c r="M93" s="4"/>
      <c r="N93" s="3"/>
      <c r="O93" s="3"/>
      <c r="P93" s="3"/>
      <c r="Q93" s="3"/>
      <c r="R93" s="3"/>
      <c r="S93" s="3"/>
      <c r="T93" s="3"/>
      <c r="U93" s="3"/>
      <c r="V93" s="3"/>
    </row>
    <row r="94" spans="2:31" ht="15.75" thickBot="1" x14ac:dyDescent="0.3">
      <c r="B94" s="2"/>
      <c r="C94" s="338"/>
      <c r="D94" s="339"/>
      <c r="E94" s="3"/>
      <c r="F94" s="234"/>
      <c r="G94" s="3"/>
      <c r="H94" s="234"/>
      <c r="I94" s="3"/>
      <c r="J94" s="234"/>
      <c r="K94" s="3"/>
      <c r="L94" s="234"/>
      <c r="M94" s="4"/>
      <c r="N94" s="3"/>
      <c r="O94" s="3"/>
      <c r="P94" s="3"/>
      <c r="Q94" s="3"/>
      <c r="R94" s="3"/>
      <c r="S94" s="3"/>
      <c r="T94" s="3"/>
      <c r="U94" s="3"/>
      <c r="V94" s="3"/>
    </row>
    <row r="95" spans="2:31" ht="6" customHeight="1" thickBot="1" x14ac:dyDescent="0.3">
      <c r="B95" s="2"/>
      <c r="C95" s="3"/>
      <c r="D95" s="3"/>
      <c r="E95" s="3"/>
      <c r="F95" s="3"/>
      <c r="G95" s="3"/>
      <c r="H95" s="3"/>
      <c r="I95" s="3"/>
      <c r="J95" s="3"/>
      <c r="K95" s="3"/>
      <c r="L95" s="3"/>
      <c r="M95" s="4"/>
      <c r="N95" s="3"/>
      <c r="O95" s="3"/>
      <c r="P95" s="3"/>
      <c r="Q95" s="3"/>
      <c r="R95" s="3"/>
      <c r="S95" s="3"/>
      <c r="T95" s="3"/>
      <c r="U95" s="3"/>
      <c r="V95" s="3"/>
    </row>
    <row r="96" spans="2:31" ht="15.75" thickBot="1" x14ac:dyDescent="0.3">
      <c r="B96" s="2"/>
      <c r="C96" s="336" t="s">
        <v>290</v>
      </c>
      <c r="D96" s="337"/>
      <c r="E96" s="3"/>
      <c r="F96" s="3"/>
      <c r="G96" s="3"/>
      <c r="H96" s="3"/>
      <c r="I96" s="3"/>
      <c r="J96" s="3"/>
      <c r="K96" s="3"/>
      <c r="L96" s="3"/>
      <c r="M96" s="4"/>
      <c r="N96" s="3"/>
      <c r="O96" s="3"/>
      <c r="P96" s="3"/>
      <c r="Q96" s="3"/>
      <c r="R96" s="3"/>
      <c r="S96" s="3"/>
      <c r="T96" s="3"/>
      <c r="U96" s="3"/>
      <c r="V96" s="3"/>
    </row>
    <row r="97" spans="2:22" ht="15.75" thickBot="1" x14ac:dyDescent="0.3">
      <c r="B97" s="2"/>
      <c r="C97" s="338"/>
      <c r="D97" s="339"/>
      <c r="E97" s="3"/>
      <c r="F97" s="234"/>
      <c r="G97" s="3"/>
      <c r="H97" s="234"/>
      <c r="I97" s="3"/>
      <c r="J97" s="234"/>
      <c r="K97" s="3"/>
      <c r="L97" s="234"/>
      <c r="M97" s="4"/>
      <c r="N97" s="3"/>
      <c r="O97" s="3"/>
      <c r="P97" s="3"/>
      <c r="Q97" s="3"/>
      <c r="R97" s="3"/>
      <c r="S97" s="3"/>
      <c r="T97" s="3"/>
      <c r="U97" s="3"/>
      <c r="V97" s="3"/>
    </row>
    <row r="98" spans="2:22" ht="6" customHeight="1" thickBot="1" x14ac:dyDescent="0.3">
      <c r="B98" s="2"/>
      <c r="C98" s="3"/>
      <c r="D98" s="3"/>
      <c r="E98" s="3"/>
      <c r="F98" s="3"/>
      <c r="G98" s="3"/>
      <c r="H98" s="3"/>
      <c r="I98" s="3"/>
      <c r="J98" s="3"/>
      <c r="K98" s="3"/>
      <c r="L98" s="3"/>
      <c r="M98" s="4"/>
      <c r="N98" s="3"/>
      <c r="O98" s="3"/>
      <c r="P98" s="3"/>
      <c r="Q98" s="3"/>
      <c r="R98" s="3"/>
      <c r="S98" s="3"/>
      <c r="T98" s="3"/>
      <c r="U98" s="3"/>
      <c r="V98" s="3"/>
    </row>
    <row r="99" spans="2:22" ht="15.75" thickBot="1" x14ac:dyDescent="0.3">
      <c r="B99" s="2"/>
      <c r="C99" s="336" t="s">
        <v>291</v>
      </c>
      <c r="D99" s="337"/>
      <c r="E99" s="3"/>
      <c r="F99" s="3"/>
      <c r="G99" s="3"/>
      <c r="H99" s="3"/>
      <c r="I99" s="3"/>
      <c r="J99" s="3"/>
      <c r="K99" s="3"/>
      <c r="L99" s="3"/>
      <c r="M99" s="4"/>
      <c r="N99" s="3"/>
      <c r="O99" s="3"/>
      <c r="P99" s="3"/>
      <c r="Q99" s="3"/>
      <c r="R99" s="3"/>
      <c r="S99" s="3"/>
      <c r="T99" s="3"/>
      <c r="U99" s="3"/>
      <c r="V99" s="3"/>
    </row>
    <row r="100" spans="2:22" ht="15.75" thickBot="1" x14ac:dyDescent="0.3">
      <c r="B100" s="2"/>
      <c r="C100" s="338"/>
      <c r="D100" s="339"/>
      <c r="E100" s="3"/>
      <c r="F100" s="234"/>
      <c r="G100" s="3"/>
      <c r="H100" s="234"/>
      <c r="I100" s="3"/>
      <c r="J100" s="234"/>
      <c r="K100" s="3"/>
      <c r="L100" s="234"/>
      <c r="M100" s="4"/>
      <c r="N100" s="3"/>
      <c r="O100" s="3"/>
      <c r="P100" s="3"/>
      <c r="Q100" s="3"/>
      <c r="R100" s="3"/>
      <c r="S100" s="3"/>
      <c r="T100" s="3"/>
      <c r="U100" s="3"/>
      <c r="V100" s="3"/>
    </row>
    <row r="101" spans="2:22" ht="6" customHeight="1" thickBot="1" x14ac:dyDescent="0.3">
      <c r="B101" s="2"/>
      <c r="C101" s="3"/>
      <c r="D101" s="3"/>
      <c r="E101" s="3"/>
      <c r="F101" s="3"/>
      <c r="G101" s="3"/>
      <c r="H101" s="3"/>
      <c r="I101" s="3"/>
      <c r="J101" s="3"/>
      <c r="K101" s="3"/>
      <c r="L101" s="235"/>
      <c r="M101" s="4"/>
      <c r="N101" s="3"/>
      <c r="O101" s="3"/>
      <c r="P101" s="3"/>
      <c r="Q101" s="3"/>
      <c r="R101" s="3"/>
      <c r="S101" s="3"/>
      <c r="T101" s="3"/>
      <c r="U101" s="3"/>
      <c r="V101" s="3"/>
    </row>
    <row r="102" spans="2:22" ht="15.75" thickBot="1" x14ac:dyDescent="0.3">
      <c r="B102" s="2"/>
      <c r="C102" s="336" t="s">
        <v>292</v>
      </c>
      <c r="D102" s="337"/>
      <c r="E102" s="3"/>
      <c r="F102" s="3"/>
      <c r="G102" s="3"/>
      <c r="H102" s="3"/>
      <c r="I102" s="3"/>
      <c r="J102" s="3"/>
      <c r="K102" s="3"/>
      <c r="L102" s="3"/>
      <c r="M102" s="4"/>
      <c r="N102" s="3"/>
      <c r="O102" s="3"/>
      <c r="P102" s="3"/>
      <c r="Q102" s="3"/>
      <c r="R102" s="3"/>
      <c r="S102" s="3"/>
      <c r="T102" s="3"/>
      <c r="U102" s="3"/>
      <c r="V102" s="3"/>
    </row>
    <row r="103" spans="2:22" ht="15.75" thickBot="1" x14ac:dyDescent="0.3">
      <c r="B103" s="2"/>
      <c r="C103" s="338"/>
      <c r="D103" s="339"/>
      <c r="E103" s="3"/>
      <c r="F103" s="234"/>
      <c r="G103" s="3"/>
      <c r="H103" s="234"/>
      <c r="I103" s="3"/>
      <c r="J103" s="234"/>
      <c r="K103" s="3"/>
      <c r="L103" s="234"/>
      <c r="M103" s="4"/>
      <c r="N103" s="3"/>
      <c r="O103" s="3"/>
      <c r="P103" s="3"/>
      <c r="Q103" s="3"/>
      <c r="R103" s="3"/>
      <c r="S103" s="3"/>
      <c r="T103" s="3"/>
      <c r="U103" s="3"/>
      <c r="V103" s="3"/>
    </row>
    <row r="104" spans="2:22" x14ac:dyDescent="0.25">
      <c r="B104" s="2"/>
      <c r="C104" s="3"/>
      <c r="D104" s="3"/>
      <c r="E104" s="3"/>
      <c r="F104" s="3"/>
      <c r="G104" s="3"/>
      <c r="H104" s="3"/>
      <c r="I104" s="3"/>
      <c r="J104" s="3"/>
      <c r="K104" s="3"/>
      <c r="L104" s="3"/>
      <c r="M104" s="4"/>
      <c r="N104" s="3"/>
      <c r="O104" s="3"/>
      <c r="P104" s="3"/>
      <c r="Q104" s="3"/>
      <c r="R104" s="3"/>
      <c r="S104" s="3"/>
      <c r="T104" s="3"/>
      <c r="U104" s="3"/>
      <c r="V104" s="3"/>
    </row>
    <row r="105" spans="2:22" x14ac:dyDescent="0.25">
      <c r="B105" s="350" t="s">
        <v>352</v>
      </c>
      <c r="C105" s="351"/>
      <c r="D105" s="351"/>
      <c r="E105" s="351"/>
      <c r="F105" s="351"/>
      <c r="G105" s="351"/>
      <c r="H105" s="351"/>
      <c r="I105" s="351"/>
      <c r="J105" s="351"/>
      <c r="K105" s="351"/>
      <c r="L105" s="351"/>
      <c r="M105" s="11"/>
      <c r="N105" s="3"/>
      <c r="O105" s="3"/>
      <c r="P105" s="3"/>
      <c r="Q105" s="3"/>
      <c r="R105" s="3"/>
      <c r="S105" s="3"/>
      <c r="T105" s="3"/>
      <c r="U105" s="3"/>
      <c r="V105" s="3"/>
    </row>
    <row r="106" spans="2:22" ht="6" customHeight="1" thickBot="1" x14ac:dyDescent="0.3">
      <c r="B106" s="138"/>
      <c r="C106" s="139"/>
      <c r="D106" s="139"/>
      <c r="E106" s="139"/>
      <c r="F106" s="139"/>
      <c r="G106" s="139"/>
      <c r="H106" s="139"/>
      <c r="I106" s="139"/>
      <c r="J106" s="139"/>
      <c r="K106" s="139"/>
      <c r="L106" s="139"/>
      <c r="M106" s="4"/>
      <c r="N106" s="3"/>
      <c r="O106" s="3"/>
      <c r="P106" s="3"/>
      <c r="Q106" s="3"/>
      <c r="R106" s="3"/>
      <c r="S106" s="3"/>
      <c r="T106" s="3"/>
      <c r="U106" s="3"/>
      <c r="V106" s="3"/>
    </row>
    <row r="107" spans="2:22" ht="15.75" thickBot="1" x14ac:dyDescent="0.3">
      <c r="B107" s="2"/>
      <c r="C107" s="336" t="s">
        <v>293</v>
      </c>
      <c r="D107" s="337"/>
      <c r="E107" s="3"/>
      <c r="F107" s="3"/>
      <c r="G107" s="3"/>
      <c r="H107" s="3"/>
      <c r="I107" s="3"/>
      <c r="J107" s="3"/>
      <c r="K107" s="3"/>
      <c r="L107" s="3"/>
      <c r="M107" s="4"/>
      <c r="N107" s="3"/>
      <c r="O107" s="3"/>
      <c r="P107" s="3"/>
      <c r="Q107" s="3"/>
      <c r="R107" s="3"/>
      <c r="S107" s="3"/>
      <c r="T107" s="3"/>
      <c r="U107" s="3"/>
      <c r="V107" s="3"/>
    </row>
    <row r="108" spans="2:22" ht="15.75" thickBot="1" x14ac:dyDescent="0.3">
      <c r="B108" s="2"/>
      <c r="C108" s="338"/>
      <c r="D108" s="339"/>
      <c r="E108" s="3"/>
      <c r="F108" s="233"/>
      <c r="G108" s="3"/>
      <c r="H108" s="233"/>
      <c r="I108" s="3"/>
      <c r="J108" s="233"/>
      <c r="K108" s="3"/>
      <c r="L108" s="233"/>
      <c r="M108" s="4"/>
      <c r="N108" s="3"/>
      <c r="O108" s="3"/>
      <c r="P108" s="3"/>
      <c r="Q108" s="3"/>
      <c r="R108" s="3"/>
      <c r="S108" s="3"/>
      <c r="T108" s="3"/>
      <c r="U108" s="3"/>
      <c r="V108" s="3"/>
    </row>
    <row r="109" spans="2:22" ht="6" customHeight="1" thickBot="1" x14ac:dyDescent="0.3">
      <c r="B109" s="2"/>
      <c r="C109" s="3"/>
      <c r="D109" s="3"/>
      <c r="E109" s="3"/>
      <c r="F109" s="3"/>
      <c r="G109" s="3"/>
      <c r="H109" s="3"/>
      <c r="I109" s="3"/>
      <c r="J109" s="3"/>
      <c r="K109" s="3"/>
      <c r="L109" s="3"/>
      <c r="M109" s="4"/>
      <c r="N109" s="3"/>
      <c r="O109" s="3"/>
      <c r="P109" s="3"/>
      <c r="Q109" s="3"/>
      <c r="R109" s="3"/>
      <c r="S109" s="3"/>
      <c r="T109" s="3"/>
      <c r="U109" s="3"/>
      <c r="V109" s="3"/>
    </row>
    <row r="110" spans="2:22" ht="15.75" thickBot="1" x14ac:dyDescent="0.3">
      <c r="B110" s="2"/>
      <c r="C110" s="336" t="s">
        <v>294</v>
      </c>
      <c r="D110" s="337"/>
      <c r="E110" s="12"/>
      <c r="F110" s="3"/>
      <c r="G110" s="3"/>
      <c r="H110" s="3"/>
      <c r="I110" s="3"/>
      <c r="J110" s="3"/>
      <c r="K110" s="3"/>
      <c r="L110" s="3"/>
      <c r="M110" s="4"/>
      <c r="N110" s="3"/>
      <c r="O110" s="3"/>
      <c r="P110" s="3"/>
      <c r="Q110" s="3"/>
      <c r="R110" s="3"/>
      <c r="S110" s="3"/>
      <c r="T110" s="3"/>
      <c r="U110" s="3"/>
      <c r="V110" s="3"/>
    </row>
    <row r="111" spans="2:22" ht="15.75" thickBot="1" x14ac:dyDescent="0.3">
      <c r="B111" s="2"/>
      <c r="C111" s="338"/>
      <c r="D111" s="339"/>
      <c r="E111" s="12"/>
      <c r="F111" s="233"/>
      <c r="G111" s="3"/>
      <c r="H111" s="233"/>
      <c r="I111" s="3"/>
      <c r="J111" s="233"/>
      <c r="K111" s="3"/>
      <c r="L111" s="233"/>
      <c r="M111" s="4"/>
      <c r="N111" s="3"/>
      <c r="O111" s="3"/>
      <c r="P111" s="3"/>
      <c r="Q111" s="3"/>
      <c r="R111" s="3"/>
      <c r="S111" s="3"/>
      <c r="T111" s="3"/>
      <c r="U111" s="3"/>
      <c r="V111" s="3"/>
    </row>
    <row r="112" spans="2:22" ht="6" customHeight="1" thickBot="1" x14ac:dyDescent="0.3">
      <c r="B112" s="2"/>
      <c r="C112" s="3"/>
      <c r="D112" s="3"/>
      <c r="E112" s="3"/>
      <c r="F112" s="3"/>
      <c r="G112" s="3"/>
      <c r="H112" s="3"/>
      <c r="I112" s="3"/>
      <c r="J112" s="3"/>
      <c r="K112" s="3"/>
      <c r="L112" s="3"/>
      <c r="M112" s="4"/>
      <c r="N112" s="3"/>
      <c r="O112" s="3"/>
      <c r="P112" s="3"/>
      <c r="Q112" s="3"/>
      <c r="R112" s="3"/>
      <c r="S112" s="3"/>
      <c r="T112" s="3"/>
      <c r="U112" s="3"/>
      <c r="V112" s="3"/>
    </row>
    <row r="113" spans="2:22" ht="15.75" thickBot="1" x14ac:dyDescent="0.3">
      <c r="B113" s="2"/>
      <c r="C113" s="336" t="s">
        <v>116</v>
      </c>
      <c r="D113" s="337"/>
      <c r="E113" s="12"/>
      <c r="F113" s="3"/>
      <c r="G113" s="3"/>
      <c r="H113" s="3"/>
      <c r="I113" s="3"/>
      <c r="J113" s="3"/>
      <c r="K113" s="3"/>
      <c r="L113" s="3"/>
      <c r="M113" s="4"/>
      <c r="N113" s="3"/>
      <c r="O113" s="3"/>
      <c r="P113" s="3"/>
      <c r="Q113" s="3"/>
      <c r="R113" s="3"/>
      <c r="S113" s="3"/>
      <c r="T113" s="3"/>
      <c r="U113" s="3"/>
      <c r="V113" s="3"/>
    </row>
    <row r="114" spans="2:22" ht="15.75" thickBot="1" x14ac:dyDescent="0.3">
      <c r="B114" s="2"/>
      <c r="C114" s="338"/>
      <c r="D114" s="339"/>
      <c r="E114" s="12"/>
      <c r="F114" s="233"/>
      <c r="G114" s="3"/>
      <c r="H114" s="233"/>
      <c r="I114" s="3"/>
      <c r="J114" s="233"/>
      <c r="K114" s="3"/>
      <c r="L114" s="233"/>
      <c r="M114" s="4"/>
      <c r="N114" s="3"/>
      <c r="O114" s="3"/>
      <c r="P114" s="3"/>
      <c r="Q114" s="3"/>
      <c r="R114" s="3"/>
      <c r="S114" s="3"/>
      <c r="T114" s="3"/>
      <c r="U114" s="3"/>
      <c r="V114" s="3"/>
    </row>
    <row r="115" spans="2:22" x14ac:dyDescent="0.25">
      <c r="B115" s="2"/>
      <c r="C115" s="3"/>
      <c r="D115" s="3"/>
      <c r="E115" s="3"/>
      <c r="F115" s="3"/>
      <c r="G115" s="3"/>
      <c r="H115" s="3"/>
      <c r="I115" s="3"/>
      <c r="J115" s="3"/>
      <c r="K115" s="3"/>
      <c r="L115" s="3"/>
      <c r="M115" s="4"/>
      <c r="N115" s="3"/>
      <c r="O115" s="3"/>
      <c r="P115" s="3"/>
      <c r="Q115" s="3"/>
      <c r="R115" s="3"/>
      <c r="S115" s="3"/>
      <c r="T115" s="3"/>
      <c r="U115" s="3"/>
      <c r="V115" s="3"/>
    </row>
    <row r="116" spans="2:22" x14ac:dyDescent="0.25">
      <c r="B116" s="350" t="s">
        <v>353</v>
      </c>
      <c r="C116" s="351"/>
      <c r="D116" s="351"/>
      <c r="E116" s="351"/>
      <c r="F116" s="351"/>
      <c r="G116" s="351"/>
      <c r="H116" s="351"/>
      <c r="I116" s="351"/>
      <c r="J116" s="351"/>
      <c r="K116" s="351"/>
      <c r="L116" s="351"/>
      <c r="M116" s="11"/>
      <c r="N116" s="3"/>
      <c r="O116" s="3"/>
      <c r="P116" s="3"/>
      <c r="Q116" s="3"/>
      <c r="R116" s="3"/>
      <c r="S116" s="3"/>
      <c r="T116" s="3"/>
      <c r="U116" s="3"/>
      <c r="V116" s="3"/>
    </row>
    <row r="117" spans="2:22" ht="6" customHeight="1" thickBot="1" x14ac:dyDescent="0.3">
      <c r="B117" s="138"/>
      <c r="C117" s="139"/>
      <c r="D117" s="139"/>
      <c r="E117" s="139"/>
      <c r="F117" s="139"/>
      <c r="G117" s="139"/>
      <c r="H117" s="139"/>
      <c r="I117" s="139"/>
      <c r="J117" s="139"/>
      <c r="K117" s="139"/>
      <c r="L117" s="139"/>
      <c r="M117" s="4"/>
      <c r="N117" s="3"/>
      <c r="O117" s="3"/>
      <c r="P117" s="3"/>
      <c r="Q117" s="3"/>
      <c r="R117" s="3"/>
      <c r="S117" s="3"/>
      <c r="T117" s="3"/>
      <c r="U117" s="3"/>
      <c r="V117" s="3"/>
    </row>
    <row r="118" spans="2:22" ht="15.75" thickBot="1" x14ac:dyDescent="0.3">
      <c r="B118" s="2"/>
      <c r="C118" s="336" t="s">
        <v>293</v>
      </c>
      <c r="D118" s="337"/>
      <c r="E118" s="3"/>
      <c r="F118" s="3"/>
      <c r="G118" s="3"/>
      <c r="H118" s="3"/>
      <c r="I118" s="3"/>
      <c r="J118" s="3"/>
      <c r="K118" s="3"/>
      <c r="L118" s="3"/>
      <c r="M118" s="4"/>
      <c r="N118" s="3"/>
      <c r="O118" s="3"/>
      <c r="P118" s="3"/>
      <c r="Q118" s="3"/>
      <c r="R118" s="3"/>
      <c r="S118" s="3"/>
      <c r="T118" s="3"/>
      <c r="U118" s="3"/>
      <c r="V118" s="3"/>
    </row>
    <row r="119" spans="2:22" ht="15.75" thickBot="1" x14ac:dyDescent="0.3">
      <c r="B119" s="2"/>
      <c r="C119" s="338"/>
      <c r="D119" s="339"/>
      <c r="E119" s="3"/>
      <c r="F119" s="233"/>
      <c r="G119" s="3"/>
      <c r="H119" s="233"/>
      <c r="I119" s="3"/>
      <c r="J119" s="233"/>
      <c r="K119" s="3"/>
      <c r="L119" s="233"/>
      <c r="M119" s="4"/>
      <c r="N119" s="3"/>
      <c r="O119" s="3"/>
      <c r="P119" s="3"/>
      <c r="Q119" s="3"/>
      <c r="R119" s="3"/>
      <c r="S119" s="3"/>
      <c r="T119" s="3"/>
      <c r="U119" s="3"/>
      <c r="V119" s="3"/>
    </row>
    <row r="120" spans="2:22" ht="6" customHeight="1" thickBot="1" x14ac:dyDescent="0.3">
      <c r="B120" s="2"/>
      <c r="C120" s="3"/>
      <c r="D120" s="3"/>
      <c r="E120" s="3"/>
      <c r="F120" s="3"/>
      <c r="G120" s="3"/>
      <c r="H120" s="3"/>
      <c r="I120" s="3"/>
      <c r="J120" s="3"/>
      <c r="K120" s="3"/>
      <c r="L120" s="3"/>
      <c r="M120" s="4"/>
      <c r="N120" s="3"/>
      <c r="O120" s="3"/>
      <c r="P120" s="3"/>
      <c r="Q120" s="3"/>
      <c r="R120" s="3"/>
      <c r="S120" s="3"/>
      <c r="T120" s="3"/>
      <c r="U120" s="3"/>
      <c r="V120" s="3"/>
    </row>
    <row r="121" spans="2:22" ht="15.75" thickBot="1" x14ac:dyDescent="0.3">
      <c r="B121" s="2"/>
      <c r="C121" s="336" t="s">
        <v>294</v>
      </c>
      <c r="D121" s="337"/>
      <c r="E121" s="12"/>
      <c r="F121" s="3"/>
      <c r="G121" s="3"/>
      <c r="H121" s="3"/>
      <c r="I121" s="3"/>
      <c r="J121" s="3"/>
      <c r="K121" s="3"/>
      <c r="L121" s="3"/>
      <c r="M121" s="4"/>
      <c r="N121" s="3"/>
      <c r="O121" s="3"/>
      <c r="P121" s="3"/>
      <c r="Q121" s="3"/>
      <c r="R121" s="3"/>
      <c r="S121" s="3"/>
      <c r="T121" s="3"/>
      <c r="U121" s="3"/>
      <c r="V121" s="3"/>
    </row>
    <row r="122" spans="2:22" ht="15.75" thickBot="1" x14ac:dyDescent="0.3">
      <c r="B122" s="2"/>
      <c r="C122" s="338"/>
      <c r="D122" s="339"/>
      <c r="E122" s="12"/>
      <c r="F122" s="233"/>
      <c r="G122" s="3"/>
      <c r="H122" s="233"/>
      <c r="I122" s="3"/>
      <c r="J122" s="233"/>
      <c r="K122" s="3"/>
      <c r="L122" s="233"/>
      <c r="M122" s="4"/>
      <c r="N122" s="3"/>
      <c r="O122" s="3"/>
      <c r="P122" s="3"/>
      <c r="Q122" s="3"/>
      <c r="R122" s="3"/>
      <c r="S122" s="3"/>
      <c r="T122" s="3"/>
      <c r="U122" s="3"/>
      <c r="V122" s="3"/>
    </row>
    <row r="123" spans="2:22" ht="6" customHeight="1" thickBot="1" x14ac:dyDescent="0.3">
      <c r="B123" s="2"/>
      <c r="C123" s="3"/>
      <c r="D123" s="3"/>
      <c r="E123" s="3"/>
      <c r="F123" s="3"/>
      <c r="G123" s="3"/>
      <c r="H123" s="3"/>
      <c r="I123" s="3"/>
      <c r="J123" s="3"/>
      <c r="K123" s="3"/>
      <c r="L123" s="3"/>
      <c r="M123" s="4"/>
      <c r="N123" s="3"/>
      <c r="O123" s="3"/>
      <c r="P123" s="3"/>
      <c r="Q123" s="3"/>
      <c r="R123" s="3"/>
      <c r="S123" s="3"/>
      <c r="T123" s="3"/>
      <c r="U123" s="3"/>
      <c r="V123" s="3"/>
    </row>
    <row r="124" spans="2:22" ht="15.75" thickBot="1" x14ac:dyDescent="0.3">
      <c r="B124" s="2"/>
      <c r="C124" s="336" t="s">
        <v>116</v>
      </c>
      <c r="D124" s="337"/>
      <c r="E124" s="12"/>
      <c r="F124" s="3"/>
      <c r="G124" s="3"/>
      <c r="H124" s="3"/>
      <c r="I124" s="3"/>
      <c r="J124" s="3"/>
      <c r="K124" s="3"/>
      <c r="L124" s="3"/>
      <c r="M124" s="4"/>
      <c r="N124" s="3"/>
      <c r="O124" s="3"/>
      <c r="P124" s="3"/>
      <c r="Q124" s="3"/>
      <c r="R124" s="3"/>
      <c r="S124" s="3"/>
      <c r="T124" s="3"/>
      <c r="U124" s="3"/>
      <c r="V124" s="3"/>
    </row>
    <row r="125" spans="2:22" ht="15.75" thickBot="1" x14ac:dyDescent="0.3">
      <c r="B125" s="2"/>
      <c r="C125" s="338"/>
      <c r="D125" s="339"/>
      <c r="E125" s="12"/>
      <c r="F125" s="233"/>
      <c r="G125" s="3"/>
      <c r="H125" s="233"/>
      <c r="I125" s="3"/>
      <c r="J125" s="233"/>
      <c r="K125" s="3"/>
      <c r="L125" s="233"/>
      <c r="M125" s="4"/>
      <c r="N125" s="3"/>
      <c r="O125" s="3"/>
      <c r="P125" s="3"/>
      <c r="Q125" s="3"/>
      <c r="R125" s="3"/>
      <c r="S125" s="3"/>
      <c r="T125" s="3"/>
      <c r="U125" s="3"/>
      <c r="V125" s="3"/>
    </row>
    <row r="126" spans="2:22" x14ac:dyDescent="0.25">
      <c r="B126" s="2"/>
      <c r="C126" s="3"/>
      <c r="D126" s="3"/>
      <c r="E126" s="3"/>
      <c r="F126" s="3"/>
      <c r="G126" s="3"/>
      <c r="H126" s="3"/>
      <c r="I126" s="3"/>
      <c r="J126" s="3"/>
      <c r="K126" s="3"/>
      <c r="L126" s="3"/>
      <c r="M126" s="4"/>
      <c r="N126" s="3"/>
      <c r="O126" s="3"/>
      <c r="P126" s="3"/>
      <c r="Q126" s="3"/>
      <c r="R126" s="3"/>
      <c r="S126" s="3"/>
      <c r="T126" s="3"/>
      <c r="U126" s="3"/>
      <c r="V126" s="3"/>
    </row>
    <row r="127" spans="2:22" x14ac:dyDescent="0.25">
      <c r="B127" s="350" t="s">
        <v>354</v>
      </c>
      <c r="C127" s="351"/>
      <c r="D127" s="351"/>
      <c r="E127" s="351"/>
      <c r="F127" s="351"/>
      <c r="G127" s="351"/>
      <c r="H127" s="351"/>
      <c r="I127" s="351"/>
      <c r="J127" s="351"/>
      <c r="K127" s="351"/>
      <c r="L127" s="351"/>
      <c r="M127" s="11"/>
      <c r="N127" s="3"/>
      <c r="O127" s="3"/>
      <c r="P127" s="3"/>
      <c r="Q127" s="3"/>
      <c r="R127" s="3"/>
      <c r="S127" s="3"/>
      <c r="T127" s="3"/>
      <c r="U127" s="3"/>
      <c r="V127" s="3"/>
    </row>
    <row r="128" spans="2:22" ht="6" customHeight="1" thickBot="1" x14ac:dyDescent="0.3">
      <c r="B128" s="138"/>
      <c r="C128" s="139"/>
      <c r="D128" s="139"/>
      <c r="E128" s="139"/>
      <c r="F128" s="139"/>
      <c r="G128" s="139"/>
      <c r="H128" s="139"/>
      <c r="I128" s="139"/>
      <c r="J128" s="139"/>
      <c r="K128" s="139"/>
      <c r="L128" s="139"/>
      <c r="M128" s="4"/>
      <c r="N128" s="3"/>
      <c r="O128" s="3"/>
      <c r="P128" s="3"/>
      <c r="Q128" s="3"/>
      <c r="R128" s="3"/>
      <c r="S128" s="3"/>
      <c r="T128" s="3"/>
      <c r="U128" s="3"/>
      <c r="V128" s="3"/>
    </row>
    <row r="129" spans="2:22" ht="15.75" thickBot="1" x14ac:dyDescent="0.3">
      <c r="B129" s="2"/>
      <c r="C129" s="336" t="s">
        <v>293</v>
      </c>
      <c r="D129" s="337"/>
      <c r="E129" s="3"/>
      <c r="F129" s="3"/>
      <c r="G129" s="3"/>
      <c r="H129" s="3"/>
      <c r="I129" s="3"/>
      <c r="J129" s="3"/>
      <c r="K129" s="3"/>
      <c r="L129" s="3"/>
      <c r="M129" s="4"/>
      <c r="N129" s="3"/>
      <c r="O129" s="3"/>
      <c r="P129" s="3"/>
      <c r="Q129" s="3"/>
      <c r="R129" s="3"/>
      <c r="S129" s="3"/>
      <c r="T129" s="3"/>
      <c r="U129" s="3"/>
      <c r="V129" s="3"/>
    </row>
    <row r="130" spans="2:22" ht="15.75" thickBot="1" x14ac:dyDescent="0.3">
      <c r="B130" s="2"/>
      <c r="C130" s="338"/>
      <c r="D130" s="339"/>
      <c r="E130" s="3"/>
      <c r="F130" s="233"/>
      <c r="G130" s="3"/>
      <c r="H130" s="233"/>
      <c r="I130" s="3"/>
      <c r="J130" s="233"/>
      <c r="K130" s="3"/>
      <c r="L130" s="233"/>
      <c r="M130" s="4"/>
      <c r="N130" s="3"/>
      <c r="O130" s="3"/>
      <c r="P130" s="3"/>
      <c r="Q130" s="3"/>
      <c r="R130" s="3"/>
      <c r="S130" s="3"/>
      <c r="T130" s="3"/>
      <c r="U130" s="3"/>
      <c r="V130" s="3"/>
    </row>
    <row r="131" spans="2:22" ht="6" customHeight="1" thickBot="1" x14ac:dyDescent="0.3">
      <c r="B131" s="2"/>
      <c r="C131" s="3"/>
      <c r="D131" s="3"/>
      <c r="E131" s="3"/>
      <c r="F131" s="3"/>
      <c r="G131" s="3"/>
      <c r="H131" s="3"/>
      <c r="I131" s="3"/>
      <c r="J131" s="3"/>
      <c r="K131" s="3"/>
      <c r="L131" s="3"/>
      <c r="M131" s="4"/>
      <c r="N131" s="3"/>
      <c r="O131" s="3"/>
      <c r="P131" s="3"/>
      <c r="Q131" s="3"/>
      <c r="R131" s="3"/>
      <c r="S131" s="3"/>
      <c r="T131" s="3"/>
      <c r="U131" s="3"/>
      <c r="V131" s="3"/>
    </row>
    <row r="132" spans="2:22" ht="15.75" thickBot="1" x14ac:dyDescent="0.3">
      <c r="B132" s="2"/>
      <c r="C132" s="336" t="s">
        <v>294</v>
      </c>
      <c r="D132" s="337"/>
      <c r="E132" s="12"/>
      <c r="F132" s="3"/>
      <c r="G132" s="3"/>
      <c r="H132" s="3"/>
      <c r="I132" s="3"/>
      <c r="J132" s="3"/>
      <c r="K132" s="3"/>
      <c r="L132" s="3"/>
      <c r="M132" s="4"/>
      <c r="N132" s="3"/>
      <c r="O132" s="3"/>
      <c r="P132" s="3"/>
      <c r="Q132" s="3"/>
      <c r="R132" s="3"/>
      <c r="S132" s="3"/>
      <c r="T132" s="3"/>
      <c r="U132" s="3"/>
      <c r="V132" s="3"/>
    </row>
    <row r="133" spans="2:22" ht="15.75" thickBot="1" x14ac:dyDescent="0.3">
      <c r="B133" s="2"/>
      <c r="C133" s="338"/>
      <c r="D133" s="339"/>
      <c r="E133" s="12"/>
      <c r="F133" s="233"/>
      <c r="G133" s="3"/>
      <c r="H133" s="233"/>
      <c r="I133" s="3"/>
      <c r="J133" s="233"/>
      <c r="K133" s="3"/>
      <c r="L133" s="233"/>
      <c r="M133" s="4"/>
      <c r="N133" s="3"/>
      <c r="O133" s="3"/>
      <c r="P133" s="3"/>
      <c r="Q133" s="3"/>
      <c r="R133" s="3"/>
      <c r="S133" s="3"/>
      <c r="T133" s="3"/>
      <c r="U133" s="3"/>
      <c r="V133" s="3"/>
    </row>
    <row r="134" spans="2:22" ht="6" customHeight="1" thickBot="1" x14ac:dyDescent="0.3">
      <c r="B134" s="2"/>
      <c r="C134" s="3"/>
      <c r="D134" s="3"/>
      <c r="E134" s="3"/>
      <c r="F134" s="3"/>
      <c r="G134" s="3"/>
      <c r="H134" s="3"/>
      <c r="I134" s="3"/>
      <c r="J134" s="3"/>
      <c r="K134" s="3"/>
      <c r="L134" s="3"/>
      <c r="M134" s="4"/>
      <c r="N134" s="3"/>
      <c r="O134" s="3"/>
      <c r="P134" s="3"/>
      <c r="Q134" s="3"/>
      <c r="R134" s="3"/>
      <c r="S134" s="3"/>
      <c r="T134" s="3"/>
      <c r="U134" s="3"/>
      <c r="V134" s="3"/>
    </row>
    <row r="135" spans="2:22" ht="15.75" thickBot="1" x14ac:dyDescent="0.3">
      <c r="B135" s="2"/>
      <c r="C135" s="336" t="s">
        <v>116</v>
      </c>
      <c r="D135" s="337"/>
      <c r="E135" s="12"/>
      <c r="F135" s="3"/>
      <c r="G135" s="3"/>
      <c r="H135" s="3"/>
      <c r="I135" s="3"/>
      <c r="J135" s="3"/>
      <c r="K135" s="3"/>
      <c r="L135" s="3"/>
      <c r="M135" s="4"/>
      <c r="N135" s="3"/>
      <c r="O135" s="3"/>
      <c r="P135" s="3"/>
      <c r="Q135" s="3"/>
      <c r="R135" s="3"/>
      <c r="S135" s="3"/>
      <c r="T135" s="3"/>
      <c r="U135" s="3"/>
      <c r="V135" s="3"/>
    </row>
    <row r="136" spans="2:22" ht="15.75" thickBot="1" x14ac:dyDescent="0.3">
      <c r="B136" s="2"/>
      <c r="C136" s="338"/>
      <c r="D136" s="339"/>
      <c r="E136" s="12"/>
      <c r="F136" s="233"/>
      <c r="G136" s="3"/>
      <c r="H136" s="233"/>
      <c r="I136" s="3"/>
      <c r="J136" s="233"/>
      <c r="K136" s="3"/>
      <c r="L136" s="233"/>
      <c r="M136" s="4"/>
      <c r="N136" s="3"/>
      <c r="O136" s="3"/>
      <c r="P136" s="3"/>
      <c r="Q136" s="3"/>
      <c r="R136" s="3"/>
      <c r="S136" s="3"/>
      <c r="T136" s="3"/>
      <c r="U136" s="3"/>
      <c r="V136" s="3"/>
    </row>
    <row r="137" spans="2:22" x14ac:dyDescent="0.25">
      <c r="B137" s="2"/>
      <c r="C137" s="3"/>
      <c r="D137" s="3"/>
      <c r="E137" s="3"/>
      <c r="F137" s="3"/>
      <c r="G137" s="3"/>
      <c r="H137" s="3"/>
      <c r="I137" s="3"/>
      <c r="J137" s="3"/>
      <c r="K137" s="3"/>
      <c r="L137" s="3"/>
      <c r="M137" s="4"/>
      <c r="N137" s="3"/>
      <c r="O137" s="3"/>
      <c r="P137" s="3"/>
      <c r="Q137" s="3"/>
      <c r="R137" s="3"/>
      <c r="S137" s="3"/>
      <c r="T137" s="3"/>
      <c r="U137" s="3"/>
      <c r="V137" s="3"/>
    </row>
    <row r="138" spans="2:22" x14ac:dyDescent="0.25">
      <c r="B138" s="350" t="s">
        <v>384</v>
      </c>
      <c r="C138" s="351"/>
      <c r="D138" s="351"/>
      <c r="E138" s="351"/>
      <c r="F138" s="351"/>
      <c r="G138" s="351"/>
      <c r="H138" s="351"/>
      <c r="I138" s="351"/>
      <c r="J138" s="351"/>
      <c r="K138" s="351"/>
      <c r="L138" s="351"/>
      <c r="M138" s="11"/>
      <c r="N138" s="3"/>
      <c r="O138" s="3"/>
      <c r="P138" s="3"/>
      <c r="Q138" s="3"/>
      <c r="R138" s="3"/>
      <c r="S138" s="3"/>
      <c r="T138" s="3"/>
      <c r="U138" s="3"/>
      <c r="V138" s="3"/>
    </row>
    <row r="139" spans="2:22" ht="6" customHeight="1" thickBot="1" x14ac:dyDescent="0.3">
      <c r="B139" s="138"/>
      <c r="C139" s="139"/>
      <c r="D139" s="139"/>
      <c r="E139" s="139"/>
      <c r="F139" s="139"/>
      <c r="G139" s="139"/>
      <c r="H139" s="139"/>
      <c r="I139" s="139"/>
      <c r="J139" s="139"/>
      <c r="K139" s="139"/>
      <c r="L139" s="139"/>
      <c r="M139" s="4"/>
      <c r="N139" s="3"/>
      <c r="O139" s="3"/>
      <c r="P139" s="3"/>
      <c r="Q139" s="3"/>
      <c r="R139" s="3"/>
      <c r="S139" s="3"/>
      <c r="T139" s="3"/>
      <c r="U139" s="3"/>
      <c r="V139" s="3"/>
    </row>
    <row r="140" spans="2:22" ht="15.75" thickBot="1" x14ac:dyDescent="0.3">
      <c r="B140" s="2"/>
      <c r="C140" s="336" t="s">
        <v>293</v>
      </c>
      <c r="D140" s="337"/>
      <c r="E140" s="3"/>
      <c r="F140" s="3"/>
      <c r="G140" s="3"/>
      <c r="H140" s="3"/>
      <c r="I140" s="3"/>
      <c r="J140" s="3"/>
      <c r="K140" s="3"/>
      <c r="L140" s="3"/>
      <c r="M140" s="4"/>
      <c r="N140" s="3"/>
      <c r="O140" s="3"/>
      <c r="P140" s="3"/>
      <c r="Q140" s="3"/>
      <c r="R140" s="3"/>
      <c r="S140" s="3"/>
      <c r="T140" s="3"/>
      <c r="U140" s="3"/>
      <c r="V140" s="3"/>
    </row>
    <row r="141" spans="2:22" ht="15.75" thickBot="1" x14ac:dyDescent="0.3">
      <c r="B141" s="2"/>
      <c r="C141" s="338"/>
      <c r="D141" s="339"/>
      <c r="E141" s="3"/>
      <c r="F141" s="233"/>
      <c r="G141" s="3"/>
      <c r="H141" s="233"/>
      <c r="I141" s="3"/>
      <c r="J141" s="233"/>
      <c r="K141" s="3"/>
      <c r="L141" s="233"/>
      <c r="M141" s="4"/>
      <c r="N141" s="3"/>
      <c r="O141" s="3"/>
      <c r="P141" s="3"/>
      <c r="Q141" s="3"/>
      <c r="R141" s="3"/>
      <c r="S141" s="3"/>
      <c r="T141" s="3"/>
      <c r="U141" s="3"/>
      <c r="V141" s="3"/>
    </row>
    <row r="142" spans="2:22" ht="6" customHeight="1" thickBot="1" x14ac:dyDescent="0.3">
      <c r="B142" s="2"/>
      <c r="C142" s="3"/>
      <c r="D142" s="3"/>
      <c r="E142" s="3"/>
      <c r="F142" s="3"/>
      <c r="G142" s="3"/>
      <c r="H142" s="3"/>
      <c r="I142" s="3"/>
      <c r="J142" s="3"/>
      <c r="K142" s="3"/>
      <c r="L142" s="3"/>
      <c r="M142" s="4"/>
      <c r="N142" s="3"/>
      <c r="O142" s="3"/>
      <c r="P142" s="3"/>
      <c r="Q142" s="3"/>
      <c r="R142" s="3"/>
      <c r="S142" s="3"/>
      <c r="T142" s="3"/>
      <c r="U142" s="3"/>
      <c r="V142" s="3"/>
    </row>
    <row r="143" spans="2:22" ht="15.75" thickBot="1" x14ac:dyDescent="0.3">
      <c r="B143" s="2"/>
      <c r="C143" s="336" t="s">
        <v>294</v>
      </c>
      <c r="D143" s="337"/>
      <c r="E143" s="12"/>
      <c r="F143" s="3"/>
      <c r="G143" s="3"/>
      <c r="H143" s="3"/>
      <c r="I143" s="3"/>
      <c r="J143" s="3"/>
      <c r="K143" s="3"/>
      <c r="L143" s="3"/>
      <c r="M143" s="4"/>
      <c r="N143" s="3"/>
      <c r="O143" s="3"/>
      <c r="P143" s="3"/>
      <c r="Q143" s="3"/>
      <c r="R143" s="3"/>
      <c r="S143" s="3"/>
      <c r="T143" s="3"/>
      <c r="U143" s="3"/>
      <c r="V143" s="3"/>
    </row>
    <row r="144" spans="2:22" ht="15.75" thickBot="1" x14ac:dyDescent="0.3">
      <c r="B144" s="2"/>
      <c r="C144" s="338"/>
      <c r="D144" s="339"/>
      <c r="E144" s="12"/>
      <c r="F144" s="233"/>
      <c r="G144" s="3"/>
      <c r="H144" s="233"/>
      <c r="I144" s="3"/>
      <c r="J144" s="233"/>
      <c r="K144" s="3"/>
      <c r="L144" s="233"/>
      <c r="M144" s="4"/>
      <c r="N144" s="3"/>
      <c r="O144" s="3"/>
      <c r="P144" s="3"/>
      <c r="Q144" s="3"/>
      <c r="R144" s="3"/>
      <c r="S144" s="3"/>
      <c r="T144" s="3"/>
      <c r="U144" s="3"/>
      <c r="V144" s="3"/>
    </row>
    <row r="145" spans="2:22" ht="6" customHeight="1" thickBot="1" x14ac:dyDescent="0.3">
      <c r="B145" s="2"/>
      <c r="C145" s="3"/>
      <c r="D145" s="3"/>
      <c r="E145" s="3"/>
      <c r="F145" s="3"/>
      <c r="G145" s="3"/>
      <c r="H145" s="3"/>
      <c r="I145" s="3"/>
      <c r="J145" s="3"/>
      <c r="K145" s="3"/>
      <c r="L145" s="3"/>
      <c r="M145" s="4"/>
      <c r="N145" s="3"/>
      <c r="O145" s="3"/>
      <c r="P145" s="3"/>
      <c r="Q145" s="3"/>
      <c r="R145" s="3"/>
      <c r="S145" s="3"/>
      <c r="T145" s="3"/>
      <c r="U145" s="3"/>
      <c r="V145" s="3"/>
    </row>
    <row r="146" spans="2:22" ht="15.75" thickBot="1" x14ac:dyDescent="0.3">
      <c r="B146" s="2"/>
      <c r="C146" s="336" t="s">
        <v>116</v>
      </c>
      <c r="D146" s="337"/>
      <c r="E146" s="12"/>
      <c r="F146" s="3"/>
      <c r="G146" s="3"/>
      <c r="H146" s="3"/>
      <c r="I146" s="3"/>
      <c r="J146" s="3"/>
      <c r="K146" s="3"/>
      <c r="L146" s="3"/>
      <c r="M146" s="4"/>
      <c r="N146" s="3"/>
      <c r="O146" s="3"/>
      <c r="P146" s="3"/>
      <c r="Q146" s="3"/>
      <c r="R146" s="3"/>
      <c r="S146" s="3"/>
      <c r="T146" s="3"/>
      <c r="U146" s="3"/>
      <c r="V146" s="3"/>
    </row>
    <row r="147" spans="2:22" ht="15.75" thickBot="1" x14ac:dyDescent="0.3">
      <c r="B147" s="2"/>
      <c r="C147" s="338"/>
      <c r="D147" s="339"/>
      <c r="E147" s="12"/>
      <c r="F147" s="233"/>
      <c r="G147" s="3"/>
      <c r="H147" s="233"/>
      <c r="I147" s="3"/>
      <c r="J147" s="233"/>
      <c r="K147" s="3"/>
      <c r="L147" s="233"/>
      <c r="M147" s="4"/>
      <c r="N147" s="3"/>
      <c r="O147" s="3"/>
      <c r="P147" s="3"/>
      <c r="Q147" s="3"/>
      <c r="R147" s="3"/>
      <c r="S147" s="3"/>
      <c r="T147" s="3"/>
      <c r="U147" s="3"/>
      <c r="V147" s="3"/>
    </row>
    <row r="148" spans="2:22" x14ac:dyDescent="0.25">
      <c r="B148" s="2"/>
      <c r="C148" s="3"/>
      <c r="D148" s="3"/>
      <c r="E148" s="3"/>
      <c r="F148" s="3"/>
      <c r="G148" s="3"/>
      <c r="H148" s="3"/>
      <c r="I148" s="3"/>
      <c r="J148" s="3"/>
      <c r="K148" s="3"/>
      <c r="L148" s="3"/>
      <c r="M148" s="4"/>
      <c r="N148" s="3"/>
      <c r="O148" s="3"/>
      <c r="P148" s="3"/>
      <c r="Q148" s="3"/>
      <c r="R148" s="3"/>
      <c r="S148" s="3"/>
      <c r="T148" s="3"/>
      <c r="U148" s="3"/>
      <c r="V148" s="3"/>
    </row>
    <row r="149" spans="2:22" x14ac:dyDescent="0.25">
      <c r="B149" s="350" t="s">
        <v>385</v>
      </c>
      <c r="C149" s="351"/>
      <c r="D149" s="351"/>
      <c r="E149" s="351"/>
      <c r="F149" s="351"/>
      <c r="G149" s="351"/>
      <c r="H149" s="351"/>
      <c r="I149" s="351"/>
      <c r="J149" s="351"/>
      <c r="K149" s="351"/>
      <c r="L149" s="351"/>
      <c r="M149" s="11"/>
      <c r="N149" s="3"/>
      <c r="O149" s="3"/>
      <c r="P149" s="3"/>
      <c r="Q149" s="3"/>
      <c r="R149" s="3"/>
      <c r="S149" s="3"/>
      <c r="T149" s="3"/>
      <c r="U149" s="3"/>
      <c r="V149" s="3"/>
    </row>
    <row r="150" spans="2:22" ht="6" customHeight="1" thickBot="1" x14ac:dyDescent="0.3">
      <c r="B150" s="138"/>
      <c r="C150" s="139"/>
      <c r="D150" s="139"/>
      <c r="E150" s="139"/>
      <c r="F150" s="139"/>
      <c r="G150" s="139"/>
      <c r="H150" s="139"/>
      <c r="I150" s="139"/>
      <c r="J150" s="139"/>
      <c r="K150" s="139"/>
      <c r="L150" s="139"/>
      <c r="M150" s="4"/>
      <c r="N150" s="3"/>
      <c r="O150" s="3"/>
      <c r="P150" s="3"/>
      <c r="Q150" s="3"/>
      <c r="R150" s="3"/>
      <c r="S150" s="3"/>
      <c r="T150" s="3"/>
      <c r="U150" s="3"/>
      <c r="V150" s="3"/>
    </row>
    <row r="151" spans="2:22" ht="15.75" thickBot="1" x14ac:dyDescent="0.3">
      <c r="B151" s="2"/>
      <c r="C151" s="336" t="s">
        <v>293</v>
      </c>
      <c r="D151" s="337"/>
      <c r="E151" s="3"/>
      <c r="F151" s="3"/>
      <c r="G151" s="3"/>
      <c r="H151" s="3"/>
      <c r="I151" s="3"/>
      <c r="J151" s="3"/>
      <c r="K151" s="3"/>
      <c r="L151" s="3"/>
      <c r="M151" s="4"/>
      <c r="N151" s="3"/>
      <c r="O151" s="3"/>
      <c r="P151" s="3"/>
      <c r="Q151" s="3"/>
      <c r="R151" s="3"/>
      <c r="S151" s="3"/>
      <c r="T151" s="3"/>
      <c r="U151" s="3"/>
      <c r="V151" s="3"/>
    </row>
    <row r="152" spans="2:22" ht="15.75" thickBot="1" x14ac:dyDescent="0.3">
      <c r="B152" s="2"/>
      <c r="C152" s="338"/>
      <c r="D152" s="339"/>
      <c r="E152" s="3"/>
      <c r="F152" s="233"/>
      <c r="G152" s="3"/>
      <c r="H152" s="233"/>
      <c r="I152" s="3"/>
      <c r="J152" s="233"/>
      <c r="K152" s="3"/>
      <c r="L152" s="233"/>
      <c r="M152" s="4"/>
      <c r="N152" s="3"/>
      <c r="O152" s="3"/>
      <c r="P152" s="3"/>
      <c r="Q152" s="3"/>
      <c r="R152" s="3"/>
      <c r="S152" s="3"/>
      <c r="T152" s="3"/>
      <c r="U152" s="3"/>
      <c r="V152" s="3"/>
    </row>
    <row r="153" spans="2:22" ht="6" customHeight="1" thickBot="1" x14ac:dyDescent="0.3">
      <c r="B153" s="2"/>
      <c r="C153" s="3"/>
      <c r="D153" s="3"/>
      <c r="E153" s="3"/>
      <c r="F153" s="3"/>
      <c r="G153" s="3"/>
      <c r="H153" s="3"/>
      <c r="I153" s="3"/>
      <c r="J153" s="3"/>
      <c r="K153" s="3"/>
      <c r="L153" s="3"/>
      <c r="M153" s="4"/>
      <c r="N153" s="3"/>
      <c r="O153" s="3"/>
      <c r="P153" s="3"/>
      <c r="Q153" s="3"/>
      <c r="R153" s="3"/>
      <c r="S153" s="3"/>
      <c r="T153" s="3"/>
      <c r="U153" s="3"/>
      <c r="V153" s="3"/>
    </row>
    <row r="154" spans="2:22" ht="15.75" thickBot="1" x14ac:dyDescent="0.3">
      <c r="B154" s="2"/>
      <c r="C154" s="336" t="s">
        <v>294</v>
      </c>
      <c r="D154" s="337"/>
      <c r="E154" s="12"/>
      <c r="F154" s="3"/>
      <c r="G154" s="3"/>
      <c r="H154" s="3"/>
      <c r="I154" s="3"/>
      <c r="J154" s="3"/>
      <c r="K154" s="3"/>
      <c r="L154" s="3"/>
      <c r="M154" s="4"/>
      <c r="N154" s="3"/>
      <c r="O154" s="3"/>
      <c r="P154" s="3"/>
      <c r="Q154" s="3"/>
      <c r="R154" s="3"/>
      <c r="S154" s="3"/>
      <c r="T154" s="3"/>
      <c r="U154" s="3"/>
      <c r="V154" s="3"/>
    </row>
    <row r="155" spans="2:22" ht="15.75" thickBot="1" x14ac:dyDescent="0.3">
      <c r="B155" s="2"/>
      <c r="C155" s="338"/>
      <c r="D155" s="339"/>
      <c r="E155" s="12"/>
      <c r="F155" s="233"/>
      <c r="G155" s="3"/>
      <c r="H155" s="233"/>
      <c r="I155" s="3"/>
      <c r="J155" s="233"/>
      <c r="K155" s="3"/>
      <c r="L155" s="233"/>
      <c r="M155" s="4"/>
      <c r="N155" s="3"/>
      <c r="O155" s="3"/>
      <c r="P155" s="3"/>
      <c r="Q155" s="3"/>
      <c r="R155" s="3"/>
      <c r="S155" s="3"/>
      <c r="T155" s="3"/>
      <c r="U155" s="3"/>
      <c r="V155" s="3"/>
    </row>
    <row r="156" spans="2:22" ht="6" customHeight="1" thickBot="1" x14ac:dyDescent="0.3">
      <c r="B156" s="2"/>
      <c r="C156" s="3"/>
      <c r="D156" s="3"/>
      <c r="E156" s="3"/>
      <c r="F156" s="3"/>
      <c r="G156" s="3"/>
      <c r="H156" s="3"/>
      <c r="I156" s="3"/>
      <c r="J156" s="3"/>
      <c r="K156" s="3"/>
      <c r="L156" s="3"/>
      <c r="M156" s="4"/>
      <c r="N156" s="3"/>
      <c r="O156" s="3"/>
      <c r="P156" s="3"/>
      <c r="Q156" s="3"/>
      <c r="R156" s="3"/>
      <c r="S156" s="3"/>
      <c r="T156" s="3"/>
      <c r="U156" s="3"/>
      <c r="V156" s="3"/>
    </row>
    <row r="157" spans="2:22" ht="15.75" thickBot="1" x14ac:dyDescent="0.3">
      <c r="B157" s="2"/>
      <c r="C157" s="336" t="s">
        <v>116</v>
      </c>
      <c r="D157" s="337"/>
      <c r="E157" s="12"/>
      <c r="F157" s="3"/>
      <c r="G157" s="3"/>
      <c r="H157" s="3"/>
      <c r="I157" s="3"/>
      <c r="J157" s="3"/>
      <c r="K157" s="3"/>
      <c r="L157" s="3"/>
      <c r="M157" s="4"/>
      <c r="N157" s="3"/>
      <c r="O157" s="3"/>
      <c r="P157" s="3"/>
      <c r="Q157" s="3"/>
      <c r="R157" s="3"/>
      <c r="S157" s="3"/>
      <c r="T157" s="3"/>
      <c r="U157" s="3"/>
      <c r="V157" s="3"/>
    </row>
    <row r="158" spans="2:22" ht="15.75" thickBot="1" x14ac:dyDescent="0.3">
      <c r="B158" s="2"/>
      <c r="C158" s="338"/>
      <c r="D158" s="339"/>
      <c r="E158" s="12"/>
      <c r="F158" s="233"/>
      <c r="G158" s="3"/>
      <c r="H158" s="233"/>
      <c r="I158" s="3"/>
      <c r="J158" s="233"/>
      <c r="K158" s="3"/>
      <c r="L158" s="233"/>
      <c r="M158" s="4"/>
      <c r="N158" s="3"/>
      <c r="O158" s="3"/>
      <c r="P158" s="3"/>
      <c r="Q158" s="3"/>
      <c r="R158" s="3"/>
      <c r="S158" s="3"/>
      <c r="T158" s="3"/>
      <c r="U158" s="3"/>
      <c r="V158" s="3"/>
    </row>
    <row r="159" spans="2:22" x14ac:dyDescent="0.25">
      <c r="B159" s="2"/>
      <c r="C159" s="3"/>
      <c r="D159" s="3"/>
      <c r="E159" s="3"/>
      <c r="F159" s="3"/>
      <c r="G159" s="3"/>
      <c r="H159" s="3"/>
      <c r="I159" s="3"/>
      <c r="J159" s="3"/>
      <c r="K159" s="3"/>
      <c r="L159" s="3"/>
      <c r="M159" s="4"/>
      <c r="N159" s="3"/>
      <c r="O159" s="3"/>
      <c r="P159" s="3"/>
      <c r="Q159" s="3"/>
      <c r="R159" s="3"/>
      <c r="S159" s="3"/>
      <c r="T159" s="3"/>
      <c r="U159" s="3"/>
      <c r="V159" s="3"/>
    </row>
    <row r="160" spans="2:22" x14ac:dyDescent="0.25">
      <c r="B160" s="350" t="s">
        <v>355</v>
      </c>
      <c r="C160" s="351"/>
      <c r="D160" s="351"/>
      <c r="E160" s="351"/>
      <c r="F160" s="351"/>
      <c r="G160" s="351"/>
      <c r="H160" s="351"/>
      <c r="I160" s="351"/>
      <c r="J160" s="351"/>
      <c r="K160" s="351"/>
      <c r="L160" s="351"/>
      <c r="M160" s="11"/>
      <c r="N160" s="3"/>
      <c r="O160" s="3"/>
      <c r="P160" s="3"/>
      <c r="Q160" s="3"/>
      <c r="R160" s="3"/>
      <c r="S160" s="3"/>
      <c r="T160" s="3"/>
      <c r="U160" s="3"/>
      <c r="V160" s="3"/>
    </row>
    <row r="161" spans="2:22" ht="6" customHeight="1" thickBot="1" x14ac:dyDescent="0.3">
      <c r="B161" s="138"/>
      <c r="C161" s="139"/>
      <c r="D161" s="139"/>
      <c r="E161" s="139"/>
      <c r="F161" s="139"/>
      <c r="G161" s="139"/>
      <c r="H161" s="139"/>
      <c r="I161" s="139"/>
      <c r="J161" s="139"/>
      <c r="K161" s="139"/>
      <c r="L161" s="139"/>
      <c r="M161" s="4"/>
      <c r="N161" s="3"/>
      <c r="O161" s="3"/>
      <c r="P161" s="3"/>
      <c r="Q161" s="3"/>
      <c r="R161" s="3"/>
      <c r="S161" s="3"/>
      <c r="T161" s="3"/>
      <c r="U161" s="3"/>
      <c r="V161" s="3"/>
    </row>
    <row r="162" spans="2:22" ht="15.75" thickBot="1" x14ac:dyDescent="0.3">
      <c r="B162" s="2"/>
      <c r="C162" s="336" t="s">
        <v>293</v>
      </c>
      <c r="D162" s="337"/>
      <c r="E162" s="3"/>
      <c r="F162" s="3"/>
      <c r="G162" s="3"/>
      <c r="H162" s="3"/>
      <c r="I162" s="3"/>
      <c r="J162" s="3"/>
      <c r="K162" s="3"/>
      <c r="L162" s="3"/>
      <c r="M162" s="4"/>
      <c r="N162" s="3"/>
      <c r="O162" s="3"/>
      <c r="P162" s="3"/>
      <c r="Q162" s="3"/>
      <c r="R162" s="3"/>
      <c r="S162" s="3"/>
      <c r="T162" s="3"/>
      <c r="U162" s="3"/>
      <c r="V162" s="3"/>
    </row>
    <row r="163" spans="2:22" ht="15.75" thickBot="1" x14ac:dyDescent="0.3">
      <c r="B163" s="2"/>
      <c r="C163" s="338"/>
      <c r="D163" s="339"/>
      <c r="E163" s="3"/>
      <c r="F163" s="233"/>
      <c r="G163" s="3"/>
      <c r="H163" s="233"/>
      <c r="I163" s="3"/>
      <c r="J163" s="233"/>
      <c r="K163" s="3"/>
      <c r="L163" s="233"/>
      <c r="M163" s="4"/>
      <c r="N163" s="3"/>
      <c r="O163" s="3"/>
      <c r="P163" s="3"/>
      <c r="Q163" s="3"/>
      <c r="R163" s="3"/>
      <c r="S163" s="3"/>
      <c r="T163" s="3"/>
      <c r="U163" s="3"/>
      <c r="V163" s="3"/>
    </row>
    <row r="164" spans="2:22" ht="6" customHeight="1" thickBot="1" x14ac:dyDescent="0.3">
      <c r="B164" s="2"/>
      <c r="C164" s="3"/>
      <c r="D164" s="3"/>
      <c r="E164" s="3"/>
      <c r="F164" s="3"/>
      <c r="G164" s="3"/>
      <c r="H164" s="3"/>
      <c r="I164" s="3"/>
      <c r="J164" s="3"/>
      <c r="K164" s="3"/>
      <c r="L164" s="3"/>
      <c r="M164" s="4"/>
      <c r="N164" s="3"/>
      <c r="O164" s="3"/>
      <c r="P164" s="3"/>
      <c r="Q164" s="3"/>
      <c r="R164" s="3"/>
      <c r="S164" s="3"/>
      <c r="T164" s="3"/>
      <c r="U164" s="3"/>
      <c r="V164" s="3"/>
    </row>
    <row r="165" spans="2:22" ht="15.75" thickBot="1" x14ac:dyDescent="0.3">
      <c r="B165" s="2"/>
      <c r="C165" s="336" t="s">
        <v>294</v>
      </c>
      <c r="D165" s="337"/>
      <c r="E165" s="12"/>
      <c r="F165" s="3"/>
      <c r="G165" s="3"/>
      <c r="H165" s="3"/>
      <c r="I165" s="3"/>
      <c r="J165" s="3"/>
      <c r="K165" s="3"/>
      <c r="L165" s="3"/>
      <c r="M165" s="4"/>
      <c r="N165" s="3"/>
      <c r="O165" s="3"/>
      <c r="P165" s="3"/>
      <c r="Q165" s="3"/>
      <c r="R165" s="3"/>
      <c r="S165" s="3"/>
      <c r="T165" s="3"/>
      <c r="U165" s="3"/>
      <c r="V165" s="3"/>
    </row>
    <row r="166" spans="2:22" ht="15.75" thickBot="1" x14ac:dyDescent="0.3">
      <c r="B166" s="2"/>
      <c r="C166" s="338"/>
      <c r="D166" s="339"/>
      <c r="E166" s="12"/>
      <c r="F166" s="233"/>
      <c r="G166" s="3"/>
      <c r="H166" s="233"/>
      <c r="I166" s="3"/>
      <c r="J166" s="233"/>
      <c r="K166" s="3"/>
      <c r="L166" s="233"/>
      <c r="M166" s="4"/>
      <c r="N166" s="3"/>
      <c r="O166" s="3"/>
      <c r="P166" s="3"/>
      <c r="Q166" s="3"/>
      <c r="R166" s="3"/>
      <c r="S166" s="3"/>
      <c r="T166" s="3"/>
      <c r="U166" s="3"/>
      <c r="V166" s="3"/>
    </row>
    <row r="167" spans="2:22" ht="6" customHeight="1" thickBot="1" x14ac:dyDescent="0.3">
      <c r="B167" s="2"/>
      <c r="C167" s="3"/>
      <c r="D167" s="3"/>
      <c r="E167" s="3"/>
      <c r="F167" s="3"/>
      <c r="G167" s="3"/>
      <c r="H167" s="3"/>
      <c r="I167" s="3"/>
      <c r="J167" s="3"/>
      <c r="K167" s="3"/>
      <c r="L167" s="3"/>
      <c r="M167" s="4"/>
      <c r="N167" s="3"/>
      <c r="O167" s="3"/>
      <c r="P167" s="3"/>
      <c r="Q167" s="3"/>
      <c r="R167" s="3"/>
      <c r="S167" s="3"/>
      <c r="T167" s="3"/>
      <c r="U167" s="3"/>
      <c r="V167" s="3"/>
    </row>
    <row r="168" spans="2:22" ht="15.75" thickBot="1" x14ac:dyDescent="0.3">
      <c r="B168" s="2"/>
      <c r="C168" s="336" t="s">
        <v>116</v>
      </c>
      <c r="D168" s="337"/>
      <c r="E168" s="12"/>
      <c r="F168" s="3"/>
      <c r="G168" s="3"/>
      <c r="H168" s="3"/>
      <c r="I168" s="3"/>
      <c r="J168" s="3"/>
      <c r="K168" s="3"/>
      <c r="L168" s="3"/>
      <c r="M168" s="4"/>
      <c r="N168" s="3"/>
      <c r="O168" s="3"/>
      <c r="P168" s="3"/>
      <c r="Q168" s="3"/>
      <c r="R168" s="3"/>
      <c r="S168" s="3"/>
      <c r="T168" s="3"/>
      <c r="U168" s="3"/>
      <c r="V168" s="3"/>
    </row>
    <row r="169" spans="2:22" ht="15.75" thickBot="1" x14ac:dyDescent="0.3">
      <c r="B169" s="2"/>
      <c r="C169" s="338"/>
      <c r="D169" s="339"/>
      <c r="E169" s="12"/>
      <c r="F169" s="233"/>
      <c r="G169" s="3"/>
      <c r="H169" s="233"/>
      <c r="I169" s="3"/>
      <c r="J169" s="233"/>
      <c r="K169" s="3"/>
      <c r="L169" s="233"/>
      <c r="M169" s="4"/>
      <c r="N169" s="3"/>
      <c r="O169" s="3"/>
      <c r="P169" s="3"/>
      <c r="Q169" s="3"/>
      <c r="R169" s="3"/>
      <c r="S169" s="3"/>
      <c r="T169" s="3"/>
      <c r="U169" s="3"/>
      <c r="V169" s="3"/>
    </row>
    <row r="170" spans="2:22" ht="15.75" thickBot="1" x14ac:dyDescent="0.3">
      <c r="B170" s="6"/>
      <c r="C170" s="7"/>
      <c r="D170" s="7"/>
      <c r="E170" s="7"/>
      <c r="F170" s="7"/>
      <c r="G170" s="7"/>
      <c r="H170" s="7"/>
      <c r="I170" s="7"/>
      <c r="J170" s="7"/>
      <c r="K170" s="7"/>
      <c r="L170" s="7"/>
      <c r="M170" s="8"/>
      <c r="N170" s="3"/>
      <c r="O170" s="3"/>
      <c r="P170" s="3"/>
      <c r="Q170" s="3"/>
      <c r="R170" s="3"/>
      <c r="S170" s="3"/>
      <c r="T170" s="3"/>
      <c r="U170" s="3"/>
      <c r="V170" s="3"/>
    </row>
    <row r="171" spans="2:22" x14ac:dyDescent="0.25">
      <c r="O171" s="3"/>
      <c r="P171" s="3"/>
      <c r="Q171" s="3"/>
      <c r="R171" s="3"/>
      <c r="S171" s="3"/>
      <c r="T171" s="3"/>
      <c r="U171" s="3"/>
      <c r="V171" s="3"/>
    </row>
    <row r="172" spans="2:22" x14ac:dyDescent="0.25">
      <c r="O172" s="3"/>
      <c r="P172" s="3"/>
      <c r="Q172" s="3"/>
      <c r="R172" s="3"/>
      <c r="S172" s="3"/>
      <c r="T172" s="3"/>
      <c r="U172" s="3"/>
      <c r="V172" s="3"/>
    </row>
    <row r="173" spans="2:22" x14ac:dyDescent="0.25">
      <c r="O173" s="3"/>
      <c r="P173" s="3"/>
      <c r="Q173" s="3"/>
      <c r="R173" s="3"/>
      <c r="S173" s="3"/>
      <c r="T173" s="3"/>
      <c r="U173" s="3"/>
      <c r="V173" s="3"/>
    </row>
    <row r="174" spans="2:22" x14ac:dyDescent="0.25">
      <c r="O174" s="3"/>
      <c r="P174" s="3"/>
      <c r="Q174" s="3"/>
      <c r="R174" s="3"/>
      <c r="S174" s="3"/>
      <c r="T174" s="3"/>
      <c r="U174" s="3"/>
      <c r="V174" s="3"/>
    </row>
    <row r="175" spans="2:22" x14ac:dyDescent="0.25">
      <c r="O175" s="3"/>
      <c r="P175" s="3"/>
      <c r="Q175" s="3"/>
      <c r="R175" s="3"/>
      <c r="S175" s="3"/>
      <c r="T175" s="3"/>
      <c r="U175" s="3"/>
      <c r="V175" s="3"/>
    </row>
    <row r="176" spans="2:22" x14ac:dyDescent="0.25">
      <c r="O176" s="3"/>
      <c r="P176" s="3"/>
      <c r="Q176" s="3"/>
      <c r="R176" s="3"/>
      <c r="S176" s="3"/>
      <c r="T176" s="3"/>
      <c r="U176" s="3"/>
      <c r="V176" s="3"/>
    </row>
    <row r="177" spans="15:22" x14ac:dyDescent="0.25">
      <c r="O177" s="3"/>
      <c r="P177" s="3"/>
      <c r="Q177" s="3"/>
      <c r="R177" s="3"/>
      <c r="S177" s="3"/>
      <c r="T177" s="3"/>
      <c r="U177" s="3"/>
      <c r="V177" s="3"/>
    </row>
    <row r="178" spans="15:22" x14ac:dyDescent="0.25">
      <c r="O178" s="3"/>
      <c r="P178" s="3"/>
      <c r="Q178" s="3"/>
      <c r="R178" s="3"/>
      <c r="S178" s="3"/>
      <c r="T178" s="3"/>
      <c r="U178" s="3"/>
      <c r="V178" s="3"/>
    </row>
    <row r="179" spans="15:22" x14ac:dyDescent="0.25">
      <c r="O179" s="3"/>
      <c r="P179" s="3"/>
      <c r="Q179" s="3"/>
      <c r="R179" s="3"/>
      <c r="S179" s="3"/>
      <c r="T179" s="3"/>
      <c r="U179" s="3"/>
      <c r="V179" s="3"/>
    </row>
    <row r="180" spans="15:22" x14ac:dyDescent="0.25">
      <c r="O180" s="3"/>
      <c r="P180" s="3"/>
      <c r="Q180" s="3"/>
      <c r="R180" s="3"/>
      <c r="S180" s="3"/>
      <c r="T180" s="3"/>
      <c r="U180" s="3"/>
      <c r="V180" s="3"/>
    </row>
    <row r="181" spans="15:22" x14ac:dyDescent="0.25">
      <c r="O181" s="3"/>
      <c r="P181" s="3"/>
      <c r="Q181" s="3"/>
      <c r="R181" s="3"/>
      <c r="S181" s="3"/>
      <c r="T181" s="3"/>
      <c r="U181" s="3"/>
      <c r="V181" s="3"/>
    </row>
    <row r="182" spans="15:22" x14ac:dyDescent="0.25">
      <c r="O182" s="3"/>
      <c r="P182" s="3"/>
      <c r="Q182" s="3"/>
      <c r="R182" s="3"/>
      <c r="S182" s="3"/>
      <c r="T182" s="3"/>
      <c r="U182" s="3"/>
      <c r="V182" s="3"/>
    </row>
    <row r="183" spans="15:22" x14ac:dyDescent="0.25">
      <c r="O183" s="3"/>
      <c r="P183" s="3"/>
      <c r="Q183" s="3"/>
      <c r="R183" s="3"/>
      <c r="S183" s="3"/>
      <c r="T183" s="3"/>
      <c r="U183" s="3"/>
      <c r="V183" s="3"/>
    </row>
    <row r="184" spans="15:22" x14ac:dyDescent="0.25">
      <c r="O184" s="3"/>
      <c r="P184" s="3"/>
      <c r="Q184" s="3"/>
      <c r="R184" s="3"/>
      <c r="S184" s="3"/>
      <c r="T184" s="3"/>
      <c r="U184" s="3"/>
      <c r="V184" s="3"/>
    </row>
    <row r="185" spans="15:22" x14ac:dyDescent="0.25">
      <c r="O185" s="3"/>
      <c r="P185" s="3"/>
      <c r="Q185" s="3"/>
      <c r="R185" s="3"/>
      <c r="S185" s="3"/>
      <c r="T185" s="3"/>
      <c r="U185" s="3"/>
      <c r="V185" s="3"/>
    </row>
    <row r="186" spans="15:22" x14ac:dyDescent="0.25">
      <c r="O186" s="3"/>
      <c r="P186" s="3"/>
      <c r="Q186" s="3"/>
      <c r="R186" s="3"/>
      <c r="S186" s="3"/>
      <c r="T186" s="3"/>
      <c r="U186" s="3"/>
      <c r="V186" s="3"/>
    </row>
    <row r="187" spans="15:22" x14ac:dyDescent="0.25">
      <c r="O187" s="3"/>
      <c r="P187" s="3"/>
      <c r="Q187" s="3"/>
      <c r="R187" s="3"/>
      <c r="S187" s="3"/>
      <c r="T187" s="3"/>
      <c r="U187" s="3"/>
      <c r="V187" s="3"/>
    </row>
    <row r="188" spans="15:22" x14ac:dyDescent="0.25">
      <c r="O188" s="3"/>
      <c r="P188" s="3"/>
      <c r="Q188" s="3"/>
      <c r="R188" s="3"/>
      <c r="S188" s="3"/>
      <c r="T188" s="3"/>
      <c r="U188" s="3"/>
      <c r="V188" s="3"/>
    </row>
    <row r="189" spans="15:22" x14ac:dyDescent="0.25">
      <c r="O189" s="3"/>
      <c r="P189" s="3"/>
      <c r="Q189" s="3"/>
      <c r="R189" s="3"/>
      <c r="S189" s="3"/>
      <c r="T189" s="3"/>
      <c r="U189" s="3"/>
      <c r="V189" s="3"/>
    </row>
    <row r="190" spans="15:22" x14ac:dyDescent="0.25">
      <c r="O190" s="3"/>
      <c r="P190" s="3"/>
      <c r="Q190" s="3"/>
      <c r="R190" s="3"/>
      <c r="S190" s="3"/>
      <c r="T190" s="3"/>
      <c r="U190" s="3"/>
      <c r="V190" s="3"/>
    </row>
    <row r="191" spans="15:22" x14ac:dyDescent="0.25">
      <c r="O191" s="3"/>
      <c r="P191" s="3"/>
      <c r="Q191" s="3"/>
      <c r="R191" s="3"/>
      <c r="S191" s="3"/>
      <c r="T191" s="3"/>
      <c r="U191" s="3"/>
      <c r="V191" s="3"/>
    </row>
    <row r="192" spans="15:22" x14ac:dyDescent="0.25">
      <c r="O192" s="3"/>
      <c r="P192" s="3"/>
      <c r="Q192" s="3"/>
      <c r="R192" s="3"/>
      <c r="S192" s="3"/>
      <c r="T192" s="3"/>
      <c r="U192" s="3"/>
      <c r="V192" s="3"/>
    </row>
    <row r="193" spans="15:22" x14ac:dyDescent="0.25">
      <c r="O193" s="3"/>
      <c r="P193" s="3"/>
      <c r="Q193" s="3"/>
      <c r="R193" s="3"/>
      <c r="S193" s="3"/>
      <c r="T193" s="3"/>
      <c r="U193" s="3"/>
      <c r="V193" s="3"/>
    </row>
    <row r="194" spans="15:22" x14ac:dyDescent="0.25">
      <c r="O194" s="3"/>
      <c r="P194" s="3"/>
      <c r="Q194" s="3"/>
      <c r="R194" s="3"/>
      <c r="S194" s="3"/>
      <c r="T194" s="3"/>
      <c r="U194" s="3"/>
      <c r="V194" s="3"/>
    </row>
    <row r="195" spans="15:22" x14ac:dyDescent="0.25">
      <c r="O195" s="3"/>
      <c r="P195" s="3"/>
      <c r="Q195" s="3"/>
      <c r="R195" s="3"/>
      <c r="S195" s="3"/>
      <c r="T195" s="3"/>
      <c r="U195" s="3"/>
      <c r="V195" s="3"/>
    </row>
    <row r="196" spans="15:22" x14ac:dyDescent="0.25">
      <c r="O196" s="3"/>
      <c r="P196" s="3"/>
      <c r="Q196" s="3"/>
      <c r="R196" s="3"/>
      <c r="S196" s="3"/>
      <c r="T196" s="3"/>
      <c r="U196" s="3"/>
      <c r="V196" s="3"/>
    </row>
    <row r="197" spans="15:22" x14ac:dyDescent="0.25">
      <c r="O197" s="3"/>
      <c r="P197" s="3"/>
      <c r="Q197" s="3"/>
      <c r="R197" s="3"/>
      <c r="S197" s="3"/>
      <c r="T197" s="3"/>
      <c r="U197" s="3"/>
      <c r="V197" s="3"/>
    </row>
    <row r="198" spans="15:22" x14ac:dyDescent="0.25">
      <c r="O198" s="3"/>
      <c r="P198" s="3"/>
      <c r="Q198" s="3"/>
      <c r="R198" s="3"/>
      <c r="S198" s="3"/>
      <c r="T198" s="3"/>
      <c r="U198" s="3"/>
      <c r="V198" s="3"/>
    </row>
    <row r="199" spans="15:22" x14ac:dyDescent="0.25">
      <c r="O199" s="3"/>
      <c r="P199" s="3"/>
      <c r="Q199" s="3"/>
      <c r="R199" s="3"/>
      <c r="S199" s="3"/>
      <c r="T199" s="3"/>
      <c r="U199" s="3"/>
      <c r="V199" s="3"/>
    </row>
    <row r="200" spans="15:22" x14ac:dyDescent="0.25">
      <c r="O200" s="3"/>
      <c r="P200" s="3"/>
      <c r="Q200" s="3"/>
      <c r="R200" s="3"/>
      <c r="S200" s="3"/>
      <c r="T200" s="3"/>
      <c r="U200" s="3"/>
      <c r="V200" s="3"/>
    </row>
    <row r="201" spans="15:22" x14ac:dyDescent="0.25">
      <c r="O201" s="3"/>
      <c r="P201" s="3"/>
      <c r="Q201" s="3"/>
      <c r="R201" s="3"/>
      <c r="S201" s="3"/>
      <c r="T201" s="3"/>
      <c r="U201" s="3"/>
      <c r="V201" s="3"/>
    </row>
    <row r="202" spans="15:22" x14ac:dyDescent="0.25">
      <c r="O202" s="3"/>
      <c r="P202" s="3"/>
      <c r="Q202" s="3"/>
      <c r="R202" s="3"/>
      <c r="S202" s="3"/>
      <c r="T202" s="3"/>
      <c r="U202" s="3"/>
      <c r="V202" s="3"/>
    </row>
    <row r="203" spans="15:22" x14ac:dyDescent="0.25">
      <c r="O203" s="3"/>
      <c r="P203" s="3"/>
      <c r="Q203" s="3"/>
      <c r="R203" s="3"/>
      <c r="S203" s="3"/>
      <c r="T203" s="3"/>
      <c r="U203" s="3"/>
      <c r="V203" s="3"/>
    </row>
    <row r="204" spans="15:22" x14ac:dyDescent="0.25">
      <c r="O204" s="3"/>
      <c r="P204" s="3"/>
      <c r="Q204" s="3"/>
      <c r="R204" s="3"/>
      <c r="S204" s="3"/>
      <c r="T204" s="3"/>
      <c r="U204" s="3"/>
      <c r="V204" s="3"/>
    </row>
    <row r="205" spans="15:22" x14ac:dyDescent="0.25">
      <c r="O205" s="3"/>
      <c r="P205" s="3"/>
      <c r="Q205" s="3"/>
      <c r="R205" s="3"/>
      <c r="S205" s="3"/>
      <c r="T205" s="3"/>
      <c r="U205" s="3"/>
      <c r="V205" s="3"/>
    </row>
    <row r="206" spans="15:22" x14ac:dyDescent="0.25">
      <c r="O206" s="3"/>
      <c r="P206" s="3"/>
      <c r="Q206" s="3"/>
      <c r="R206" s="3"/>
      <c r="S206" s="3"/>
      <c r="T206" s="3"/>
      <c r="U206" s="3"/>
      <c r="V206" s="3"/>
    </row>
    <row r="207" spans="15:22" x14ac:dyDescent="0.25">
      <c r="O207" s="3"/>
      <c r="P207" s="3"/>
      <c r="Q207" s="3"/>
      <c r="R207" s="3"/>
      <c r="S207" s="3"/>
      <c r="T207" s="3"/>
      <c r="U207" s="3"/>
      <c r="V207" s="3"/>
    </row>
    <row r="208" spans="15:22" x14ac:dyDescent="0.25">
      <c r="O208" s="3"/>
      <c r="P208" s="3"/>
      <c r="Q208" s="3"/>
      <c r="R208" s="3"/>
      <c r="S208" s="3"/>
      <c r="T208" s="3"/>
      <c r="U208" s="3"/>
      <c r="V208" s="3"/>
    </row>
    <row r="209" spans="15:22" x14ac:dyDescent="0.25">
      <c r="O209" s="3"/>
      <c r="P209" s="3"/>
      <c r="Q209" s="3"/>
      <c r="R209" s="3"/>
      <c r="S209" s="3"/>
      <c r="T209" s="3"/>
      <c r="U209" s="3"/>
      <c r="V209" s="3"/>
    </row>
    <row r="210" spans="15:22" x14ac:dyDescent="0.25">
      <c r="O210" s="3"/>
      <c r="P210" s="3"/>
      <c r="Q210" s="3"/>
      <c r="R210" s="3"/>
      <c r="S210" s="3"/>
      <c r="T210" s="3"/>
      <c r="U210" s="3"/>
      <c r="V210" s="3"/>
    </row>
    <row r="211" spans="15:22" x14ac:dyDescent="0.25">
      <c r="O211" s="3"/>
      <c r="P211" s="3"/>
      <c r="Q211" s="3"/>
      <c r="R211" s="3"/>
      <c r="S211" s="3"/>
      <c r="T211" s="3"/>
      <c r="U211" s="3"/>
      <c r="V211" s="3"/>
    </row>
    <row r="212" spans="15:22" x14ac:dyDescent="0.25">
      <c r="O212" s="3"/>
      <c r="P212" s="3"/>
      <c r="Q212" s="3"/>
      <c r="R212" s="3"/>
      <c r="S212" s="3"/>
      <c r="T212" s="3"/>
      <c r="U212" s="3"/>
      <c r="V212" s="3"/>
    </row>
    <row r="213" spans="15:22" x14ac:dyDescent="0.25">
      <c r="O213" s="3"/>
      <c r="P213" s="3"/>
      <c r="Q213" s="3"/>
      <c r="R213" s="3"/>
      <c r="S213" s="3"/>
      <c r="T213" s="3"/>
      <c r="U213" s="3"/>
      <c r="V213" s="3"/>
    </row>
    <row r="214" spans="15:22" x14ac:dyDescent="0.25">
      <c r="O214" s="3"/>
      <c r="P214" s="3"/>
      <c r="Q214" s="3"/>
      <c r="R214" s="3"/>
      <c r="S214" s="3"/>
      <c r="T214" s="3"/>
      <c r="U214" s="3"/>
      <c r="V214" s="3"/>
    </row>
    <row r="215" spans="15:22" x14ac:dyDescent="0.25">
      <c r="O215" s="3"/>
      <c r="P215" s="3"/>
      <c r="Q215" s="3"/>
      <c r="R215" s="3"/>
      <c r="S215" s="3"/>
      <c r="T215" s="3"/>
      <c r="U215" s="3"/>
      <c r="V215" s="3"/>
    </row>
    <row r="216" spans="15:22" x14ac:dyDescent="0.25">
      <c r="O216" s="3"/>
      <c r="P216" s="3"/>
      <c r="Q216" s="3"/>
      <c r="R216" s="3"/>
      <c r="S216" s="3"/>
      <c r="T216" s="3"/>
      <c r="U216" s="3"/>
      <c r="V216" s="3"/>
    </row>
    <row r="217" spans="15:22" x14ac:dyDescent="0.25">
      <c r="O217" s="3"/>
      <c r="P217" s="3"/>
      <c r="Q217" s="3"/>
      <c r="R217" s="3"/>
      <c r="S217" s="3"/>
      <c r="T217" s="3"/>
      <c r="U217" s="3"/>
      <c r="V217" s="3"/>
    </row>
    <row r="218" spans="15:22" x14ac:dyDescent="0.25">
      <c r="O218" s="3"/>
      <c r="P218" s="3"/>
      <c r="Q218" s="3"/>
      <c r="R218" s="3"/>
      <c r="S218" s="3"/>
      <c r="T218" s="3"/>
      <c r="U218" s="3"/>
      <c r="V218" s="3"/>
    </row>
    <row r="219" spans="15:22" x14ac:dyDescent="0.25">
      <c r="O219" s="3"/>
      <c r="P219" s="3"/>
      <c r="Q219" s="3"/>
      <c r="R219" s="3"/>
      <c r="S219" s="3"/>
      <c r="T219" s="3"/>
      <c r="U219" s="3"/>
      <c r="V219" s="3"/>
    </row>
    <row r="220" spans="15:22" x14ac:dyDescent="0.25">
      <c r="O220" s="3"/>
      <c r="P220" s="3"/>
      <c r="Q220" s="3"/>
      <c r="R220" s="3"/>
      <c r="S220" s="3"/>
      <c r="T220" s="3"/>
      <c r="U220" s="3"/>
      <c r="V220" s="3"/>
    </row>
    <row r="221" spans="15:22" x14ac:dyDescent="0.25">
      <c r="O221" s="3"/>
      <c r="P221" s="3"/>
      <c r="Q221" s="3"/>
      <c r="R221" s="3"/>
      <c r="S221" s="3"/>
      <c r="T221" s="3"/>
      <c r="U221" s="3"/>
      <c r="V221" s="3"/>
    </row>
    <row r="222" spans="15:22" x14ac:dyDescent="0.25">
      <c r="O222" s="3"/>
      <c r="P222" s="3"/>
      <c r="Q222" s="3"/>
      <c r="R222" s="3"/>
      <c r="S222" s="3"/>
      <c r="T222" s="3"/>
      <c r="U222" s="3"/>
      <c r="V222" s="3"/>
    </row>
    <row r="223" spans="15:22" x14ac:dyDescent="0.25">
      <c r="O223" s="3"/>
      <c r="P223" s="3"/>
      <c r="Q223" s="3"/>
      <c r="R223" s="3"/>
      <c r="S223" s="3"/>
      <c r="T223" s="3"/>
      <c r="U223" s="3"/>
      <c r="V223" s="3"/>
    </row>
    <row r="224" spans="15:22" x14ac:dyDescent="0.25">
      <c r="O224" s="3"/>
      <c r="P224" s="3"/>
      <c r="Q224" s="3"/>
      <c r="R224" s="3"/>
      <c r="S224" s="3"/>
      <c r="T224" s="3"/>
      <c r="U224" s="3"/>
      <c r="V224" s="3"/>
    </row>
    <row r="225" spans="15:22" x14ac:dyDescent="0.25">
      <c r="O225" s="3"/>
      <c r="P225" s="3"/>
      <c r="Q225" s="3"/>
      <c r="R225" s="3"/>
      <c r="S225" s="3"/>
      <c r="T225" s="3"/>
      <c r="U225" s="3"/>
      <c r="V225" s="3"/>
    </row>
    <row r="226" spans="15:22" x14ac:dyDescent="0.25">
      <c r="O226" s="3"/>
      <c r="P226" s="3"/>
      <c r="Q226" s="3"/>
      <c r="R226" s="3"/>
      <c r="S226" s="3"/>
      <c r="T226" s="3"/>
      <c r="U226" s="3"/>
      <c r="V226" s="3"/>
    </row>
    <row r="227" spans="15:22" x14ac:dyDescent="0.25">
      <c r="O227" s="3"/>
      <c r="P227" s="3"/>
      <c r="Q227" s="3"/>
      <c r="R227" s="3"/>
      <c r="S227" s="3"/>
      <c r="T227" s="3"/>
      <c r="U227" s="3"/>
      <c r="V227" s="3"/>
    </row>
    <row r="228" spans="15:22" x14ac:dyDescent="0.25">
      <c r="O228" s="3"/>
      <c r="P228" s="3"/>
      <c r="Q228" s="3"/>
      <c r="R228" s="3"/>
      <c r="S228" s="3"/>
      <c r="T228" s="3"/>
      <c r="U228" s="3"/>
      <c r="V228" s="3"/>
    </row>
    <row r="229" spans="15:22" x14ac:dyDescent="0.25">
      <c r="O229" s="3"/>
      <c r="P229" s="3"/>
      <c r="Q229" s="3"/>
      <c r="R229" s="3"/>
      <c r="S229" s="3"/>
      <c r="T229" s="3"/>
      <c r="U229" s="3"/>
      <c r="V229" s="3"/>
    </row>
    <row r="230" spans="15:22" x14ac:dyDescent="0.25">
      <c r="O230" s="3"/>
      <c r="P230" s="3"/>
      <c r="Q230" s="3"/>
      <c r="R230" s="3"/>
      <c r="S230" s="3"/>
      <c r="T230" s="3"/>
      <c r="U230" s="3"/>
      <c r="V230" s="3"/>
    </row>
    <row r="231" spans="15:22" x14ac:dyDescent="0.25">
      <c r="O231" s="3"/>
      <c r="P231" s="3"/>
      <c r="Q231" s="3"/>
      <c r="R231" s="3"/>
      <c r="S231" s="3"/>
      <c r="T231" s="3"/>
      <c r="U231" s="3"/>
      <c r="V231" s="3"/>
    </row>
    <row r="232" spans="15:22" x14ac:dyDescent="0.25">
      <c r="O232" s="3"/>
      <c r="P232" s="3"/>
      <c r="Q232" s="3"/>
      <c r="R232" s="3"/>
      <c r="S232" s="3"/>
      <c r="T232" s="3"/>
      <c r="U232" s="3"/>
      <c r="V232" s="3"/>
    </row>
    <row r="233" spans="15:22" x14ac:dyDescent="0.25">
      <c r="O233" s="3"/>
      <c r="P233" s="3"/>
      <c r="Q233" s="3"/>
      <c r="R233" s="3"/>
      <c r="S233" s="3"/>
      <c r="T233" s="3"/>
      <c r="U233" s="3"/>
      <c r="V233" s="3"/>
    </row>
    <row r="234" spans="15:22" x14ac:dyDescent="0.25">
      <c r="O234" s="3"/>
      <c r="P234" s="3"/>
      <c r="Q234" s="3"/>
      <c r="R234" s="3"/>
      <c r="S234" s="3"/>
      <c r="T234" s="3"/>
      <c r="U234" s="3"/>
      <c r="V234" s="3"/>
    </row>
    <row r="235" spans="15:22" x14ac:dyDescent="0.25">
      <c r="O235" s="3"/>
      <c r="P235" s="3"/>
      <c r="Q235" s="3"/>
      <c r="R235" s="3"/>
      <c r="S235" s="3"/>
      <c r="T235" s="3"/>
      <c r="U235" s="3"/>
      <c r="V235" s="3"/>
    </row>
    <row r="236" spans="15:22" x14ac:dyDescent="0.25">
      <c r="O236" s="3"/>
      <c r="P236" s="3"/>
      <c r="Q236" s="3"/>
      <c r="R236" s="3"/>
      <c r="S236" s="3"/>
      <c r="T236" s="3"/>
      <c r="U236" s="3"/>
      <c r="V236" s="3"/>
    </row>
    <row r="237" spans="15:22" x14ac:dyDescent="0.25">
      <c r="O237" s="3"/>
      <c r="P237" s="3"/>
      <c r="Q237" s="3"/>
      <c r="R237" s="3"/>
      <c r="S237" s="3"/>
      <c r="T237" s="3"/>
      <c r="U237" s="3"/>
      <c r="V237" s="3"/>
    </row>
    <row r="238" spans="15:22" x14ac:dyDescent="0.25">
      <c r="O238" s="3"/>
      <c r="P238" s="3"/>
      <c r="Q238" s="3"/>
      <c r="R238" s="3"/>
      <c r="S238" s="3"/>
      <c r="T238" s="3"/>
      <c r="U238" s="3"/>
      <c r="V238" s="3"/>
    </row>
    <row r="239" spans="15:22" x14ac:dyDescent="0.25">
      <c r="O239" s="3"/>
      <c r="P239" s="3"/>
      <c r="Q239" s="3"/>
      <c r="R239" s="3"/>
      <c r="S239" s="3"/>
      <c r="T239" s="3"/>
      <c r="U239" s="3"/>
      <c r="V239" s="3"/>
    </row>
    <row r="240" spans="15:22" x14ac:dyDescent="0.25">
      <c r="O240" s="3"/>
      <c r="P240" s="3"/>
      <c r="Q240" s="3"/>
      <c r="R240" s="3"/>
      <c r="S240" s="3"/>
      <c r="T240" s="3"/>
      <c r="U240" s="3"/>
      <c r="V240" s="3"/>
    </row>
    <row r="241" spans="15:22" x14ac:dyDescent="0.25">
      <c r="O241" s="3"/>
      <c r="P241" s="3"/>
      <c r="Q241" s="3"/>
      <c r="R241" s="3"/>
      <c r="S241" s="3"/>
      <c r="T241" s="3"/>
      <c r="U241" s="3"/>
      <c r="V241" s="3"/>
    </row>
    <row r="242" spans="15:22" x14ac:dyDescent="0.25">
      <c r="O242" s="3"/>
      <c r="P242" s="3"/>
      <c r="Q242" s="3"/>
      <c r="R242" s="3"/>
      <c r="S242" s="3"/>
      <c r="T242" s="3"/>
      <c r="U242" s="3"/>
      <c r="V242" s="3"/>
    </row>
    <row r="243" spans="15:22" x14ac:dyDescent="0.25">
      <c r="O243" s="3"/>
      <c r="P243" s="3"/>
      <c r="Q243" s="3"/>
      <c r="R243" s="3"/>
      <c r="S243" s="3"/>
      <c r="T243" s="3"/>
      <c r="U243" s="3"/>
      <c r="V243" s="3"/>
    </row>
    <row r="244" spans="15:22" x14ac:dyDescent="0.25">
      <c r="O244" s="3"/>
      <c r="P244" s="3"/>
      <c r="Q244" s="3"/>
      <c r="R244" s="3"/>
      <c r="S244" s="3"/>
      <c r="T244" s="3"/>
      <c r="U244" s="3"/>
      <c r="V244" s="3"/>
    </row>
    <row r="245" spans="15:22" x14ac:dyDescent="0.25">
      <c r="O245" s="3"/>
      <c r="P245" s="3"/>
      <c r="Q245" s="3"/>
      <c r="R245" s="3"/>
      <c r="S245" s="3"/>
      <c r="T245" s="3"/>
      <c r="U245" s="3"/>
      <c r="V245" s="3"/>
    </row>
    <row r="246" spans="15:22" x14ac:dyDescent="0.25">
      <c r="O246" s="3"/>
      <c r="P246" s="3"/>
      <c r="Q246" s="3"/>
      <c r="R246" s="3"/>
      <c r="S246" s="3"/>
      <c r="T246" s="3"/>
      <c r="U246" s="3"/>
      <c r="V246" s="3"/>
    </row>
    <row r="247" spans="15:22" x14ac:dyDescent="0.25">
      <c r="O247" s="3"/>
      <c r="P247" s="3"/>
      <c r="Q247" s="3"/>
      <c r="R247" s="3"/>
      <c r="S247" s="3"/>
      <c r="T247" s="3"/>
      <c r="U247" s="3"/>
      <c r="V247" s="3"/>
    </row>
    <row r="248" spans="15:22" x14ac:dyDescent="0.25">
      <c r="O248" s="3"/>
      <c r="P248" s="3"/>
      <c r="Q248" s="3"/>
      <c r="R248" s="3"/>
      <c r="S248" s="3"/>
      <c r="T248" s="3"/>
      <c r="U248" s="3"/>
      <c r="V248" s="3"/>
    </row>
    <row r="249" spans="15:22" x14ac:dyDescent="0.25">
      <c r="O249" s="3"/>
      <c r="P249" s="3"/>
      <c r="Q249" s="3"/>
      <c r="R249" s="3"/>
      <c r="S249" s="3"/>
      <c r="T249" s="3"/>
      <c r="U249" s="3"/>
      <c r="V249" s="3"/>
    </row>
    <row r="250" spans="15:22" x14ac:dyDescent="0.25">
      <c r="O250" s="3"/>
      <c r="P250" s="3"/>
      <c r="Q250" s="3"/>
      <c r="R250" s="3"/>
      <c r="S250" s="3"/>
      <c r="T250" s="3"/>
      <c r="U250" s="3"/>
      <c r="V250" s="3"/>
    </row>
    <row r="251" spans="15:22" x14ac:dyDescent="0.25">
      <c r="O251" s="3"/>
      <c r="P251" s="3"/>
      <c r="Q251" s="3"/>
      <c r="R251" s="3"/>
      <c r="S251" s="3"/>
      <c r="T251" s="3"/>
      <c r="U251" s="3"/>
      <c r="V251" s="3"/>
    </row>
    <row r="252" spans="15:22" x14ac:dyDescent="0.25">
      <c r="O252" s="3"/>
      <c r="P252" s="3"/>
      <c r="Q252" s="3"/>
      <c r="R252" s="3"/>
      <c r="S252" s="3"/>
      <c r="T252" s="3"/>
      <c r="U252" s="3"/>
      <c r="V252" s="3"/>
    </row>
    <row r="253" spans="15:22" x14ac:dyDescent="0.25">
      <c r="O253" s="3"/>
      <c r="P253" s="3"/>
      <c r="Q253" s="3"/>
      <c r="R253" s="3"/>
      <c r="S253" s="3"/>
      <c r="T253" s="3"/>
      <c r="U253" s="3"/>
      <c r="V253" s="3"/>
    </row>
    <row r="254" spans="15:22" x14ac:dyDescent="0.25">
      <c r="O254" s="3"/>
      <c r="P254" s="3"/>
      <c r="Q254" s="3"/>
      <c r="R254" s="3"/>
      <c r="S254" s="3"/>
      <c r="T254" s="3"/>
      <c r="U254" s="3"/>
      <c r="V254" s="3"/>
    </row>
    <row r="255" spans="15:22" x14ac:dyDescent="0.25">
      <c r="O255" s="3"/>
      <c r="P255" s="3"/>
      <c r="Q255" s="3"/>
      <c r="R255" s="3"/>
      <c r="S255" s="3"/>
      <c r="T255" s="3"/>
      <c r="U255" s="3"/>
      <c r="V255" s="3"/>
    </row>
    <row r="256" spans="15:22" x14ac:dyDescent="0.25">
      <c r="O256" s="3"/>
      <c r="P256" s="3"/>
      <c r="Q256" s="3"/>
      <c r="R256" s="3"/>
      <c r="S256" s="3"/>
      <c r="T256" s="3"/>
      <c r="U256" s="3"/>
      <c r="V256" s="3"/>
    </row>
    <row r="257" spans="15:22" x14ac:dyDescent="0.25">
      <c r="O257" s="3"/>
      <c r="P257" s="3"/>
      <c r="Q257" s="3"/>
      <c r="R257" s="3"/>
      <c r="S257" s="3"/>
      <c r="T257" s="3"/>
      <c r="U257" s="3"/>
      <c r="V257" s="3"/>
    </row>
    <row r="258" spans="15:22" x14ac:dyDescent="0.25">
      <c r="O258" s="3"/>
      <c r="P258" s="3"/>
      <c r="Q258" s="3"/>
      <c r="R258" s="3"/>
      <c r="S258" s="3"/>
      <c r="T258" s="3"/>
      <c r="U258" s="3"/>
      <c r="V258" s="3"/>
    </row>
    <row r="259" spans="15:22" x14ac:dyDescent="0.25">
      <c r="O259" s="3"/>
      <c r="P259" s="3"/>
      <c r="Q259" s="3"/>
      <c r="R259" s="3"/>
      <c r="S259" s="3"/>
      <c r="T259" s="3"/>
      <c r="U259" s="3"/>
      <c r="V259" s="3"/>
    </row>
    <row r="260" spans="15:22" x14ac:dyDescent="0.25">
      <c r="O260" s="3"/>
      <c r="P260" s="3"/>
      <c r="Q260" s="3"/>
      <c r="R260" s="3"/>
      <c r="S260" s="3"/>
      <c r="T260" s="3"/>
      <c r="U260" s="3"/>
      <c r="V260" s="3"/>
    </row>
    <row r="261" spans="15:22" x14ac:dyDescent="0.25">
      <c r="O261" s="3"/>
      <c r="P261" s="3"/>
      <c r="Q261" s="3"/>
      <c r="R261" s="3"/>
      <c r="S261" s="3"/>
      <c r="T261" s="3"/>
      <c r="U261" s="3"/>
      <c r="V261" s="3"/>
    </row>
    <row r="262" spans="15:22" x14ac:dyDescent="0.25">
      <c r="O262" s="3"/>
      <c r="P262" s="3"/>
      <c r="Q262" s="3"/>
      <c r="R262" s="3"/>
      <c r="S262" s="3"/>
      <c r="T262" s="3"/>
      <c r="U262" s="3"/>
      <c r="V262" s="3"/>
    </row>
    <row r="263" spans="15:22" x14ac:dyDescent="0.25">
      <c r="O263" s="3"/>
      <c r="P263" s="3"/>
      <c r="Q263" s="3"/>
      <c r="R263" s="3"/>
      <c r="S263" s="3"/>
      <c r="T263" s="3"/>
      <c r="U263" s="3"/>
      <c r="V263" s="3"/>
    </row>
    <row r="264" spans="15:22" x14ac:dyDescent="0.25">
      <c r="O264" s="3"/>
      <c r="P264" s="3"/>
      <c r="Q264" s="3"/>
      <c r="R264" s="3"/>
      <c r="S264" s="3"/>
      <c r="T264" s="3"/>
      <c r="U264" s="3"/>
      <c r="V264" s="3"/>
    </row>
    <row r="265" spans="15:22" x14ac:dyDescent="0.25">
      <c r="O265" s="3"/>
      <c r="P265" s="3"/>
      <c r="Q265" s="3"/>
      <c r="R265" s="3"/>
      <c r="S265" s="3"/>
      <c r="T265" s="3"/>
      <c r="U265" s="3"/>
      <c r="V265" s="3"/>
    </row>
    <row r="266" spans="15:22" x14ac:dyDescent="0.25">
      <c r="O266" s="3"/>
      <c r="P266" s="3"/>
      <c r="Q266" s="3"/>
      <c r="R266" s="3"/>
      <c r="S266" s="3"/>
      <c r="T266" s="3"/>
      <c r="U266" s="3"/>
      <c r="V266" s="3"/>
    </row>
    <row r="267" spans="15:22" x14ac:dyDescent="0.25">
      <c r="O267" s="3"/>
      <c r="P267" s="3"/>
      <c r="Q267" s="3"/>
      <c r="R267" s="3"/>
      <c r="S267" s="3"/>
      <c r="T267" s="3"/>
      <c r="U267" s="3"/>
      <c r="V267" s="3"/>
    </row>
    <row r="268" spans="15:22" x14ac:dyDescent="0.25">
      <c r="O268" s="3"/>
      <c r="P268" s="3"/>
      <c r="Q268" s="3"/>
      <c r="R268" s="3"/>
      <c r="S268" s="3"/>
      <c r="T268" s="3"/>
      <c r="U268" s="3"/>
      <c r="V268" s="3"/>
    </row>
    <row r="269" spans="15:22" x14ac:dyDescent="0.25">
      <c r="O269" s="3"/>
      <c r="P269" s="3"/>
      <c r="Q269" s="3"/>
      <c r="R269" s="3"/>
      <c r="S269" s="3"/>
      <c r="T269" s="3"/>
      <c r="U269" s="3"/>
      <c r="V269" s="3"/>
    </row>
    <row r="270" spans="15:22" x14ac:dyDescent="0.25">
      <c r="O270" s="3"/>
      <c r="P270" s="3"/>
      <c r="Q270" s="3"/>
      <c r="R270" s="3"/>
      <c r="S270" s="3"/>
      <c r="T270" s="3"/>
      <c r="U270" s="3"/>
      <c r="V270" s="3"/>
    </row>
    <row r="271" spans="15:22" x14ac:dyDescent="0.25">
      <c r="O271" s="3"/>
      <c r="P271" s="3"/>
      <c r="Q271" s="3"/>
      <c r="R271" s="3"/>
      <c r="S271" s="3"/>
      <c r="T271" s="3"/>
      <c r="U271" s="3"/>
      <c r="V271" s="3"/>
    </row>
    <row r="272" spans="15:22" x14ac:dyDescent="0.25">
      <c r="O272" s="3"/>
      <c r="P272" s="3"/>
      <c r="Q272" s="3"/>
      <c r="R272" s="3"/>
      <c r="S272" s="3"/>
      <c r="T272" s="3"/>
      <c r="U272" s="3"/>
      <c r="V272" s="3"/>
    </row>
    <row r="273" spans="15:22" x14ac:dyDescent="0.25">
      <c r="O273" s="3"/>
      <c r="P273" s="3"/>
      <c r="Q273" s="3"/>
      <c r="R273" s="3"/>
      <c r="S273" s="3"/>
      <c r="T273" s="3"/>
      <c r="U273" s="3"/>
      <c r="V273" s="3"/>
    </row>
    <row r="274" spans="15:22" x14ac:dyDescent="0.25">
      <c r="O274" s="3"/>
      <c r="P274" s="3"/>
      <c r="Q274" s="3"/>
      <c r="R274" s="3"/>
      <c r="S274" s="3"/>
      <c r="T274" s="3"/>
      <c r="U274" s="3"/>
      <c r="V274" s="3"/>
    </row>
    <row r="275" spans="15:22" x14ac:dyDescent="0.25">
      <c r="O275" s="3"/>
      <c r="P275" s="3"/>
      <c r="Q275" s="3"/>
      <c r="R275" s="3"/>
      <c r="S275" s="3"/>
      <c r="T275" s="3"/>
      <c r="U275" s="3"/>
      <c r="V275" s="3"/>
    </row>
    <row r="276" spans="15:22" x14ac:dyDescent="0.25">
      <c r="O276" s="3"/>
      <c r="P276" s="3"/>
      <c r="Q276" s="3"/>
      <c r="R276" s="3"/>
      <c r="S276" s="3"/>
      <c r="T276" s="3"/>
      <c r="U276" s="3"/>
      <c r="V276" s="3"/>
    </row>
    <row r="277" spans="15:22" x14ac:dyDescent="0.25">
      <c r="O277" s="3"/>
      <c r="P277" s="3"/>
      <c r="Q277" s="3"/>
      <c r="R277" s="3"/>
      <c r="S277" s="3"/>
      <c r="T277" s="3"/>
      <c r="U277" s="3"/>
      <c r="V277" s="3"/>
    </row>
    <row r="278" spans="15:22" x14ac:dyDescent="0.25">
      <c r="O278" s="3"/>
      <c r="P278" s="3"/>
      <c r="Q278" s="3"/>
      <c r="R278" s="3"/>
      <c r="S278" s="3"/>
      <c r="T278" s="3"/>
      <c r="U278" s="3"/>
      <c r="V278" s="3"/>
    </row>
    <row r="279" spans="15:22" x14ac:dyDescent="0.25">
      <c r="O279" s="3"/>
      <c r="P279" s="3"/>
      <c r="Q279" s="3"/>
      <c r="R279" s="3"/>
      <c r="S279" s="3"/>
      <c r="T279" s="3"/>
      <c r="U279" s="3"/>
      <c r="V279" s="3"/>
    </row>
    <row r="280" spans="15:22" x14ac:dyDescent="0.25">
      <c r="O280" s="3"/>
      <c r="P280" s="3"/>
      <c r="Q280" s="3"/>
      <c r="R280" s="3"/>
      <c r="S280" s="3"/>
      <c r="T280" s="3"/>
      <c r="U280" s="3"/>
      <c r="V280" s="3"/>
    </row>
    <row r="281" spans="15:22" x14ac:dyDescent="0.25">
      <c r="O281" s="3"/>
      <c r="P281" s="3"/>
      <c r="Q281" s="3"/>
      <c r="R281" s="3"/>
      <c r="S281" s="3"/>
      <c r="T281" s="3"/>
      <c r="U281" s="3"/>
      <c r="V281" s="3"/>
    </row>
    <row r="282" spans="15:22" x14ac:dyDescent="0.25">
      <c r="O282" s="3"/>
      <c r="P282" s="3"/>
      <c r="Q282" s="3"/>
      <c r="R282" s="3"/>
      <c r="S282" s="3"/>
      <c r="T282" s="3"/>
      <c r="U282" s="3"/>
      <c r="V282" s="3"/>
    </row>
    <row r="283" spans="15:22" x14ac:dyDescent="0.25">
      <c r="O283" s="3"/>
      <c r="P283" s="3"/>
      <c r="Q283" s="3"/>
      <c r="R283" s="3"/>
      <c r="S283" s="3"/>
      <c r="T283" s="3"/>
      <c r="U283" s="3"/>
      <c r="V283" s="3"/>
    </row>
    <row r="284" spans="15:22" x14ac:dyDescent="0.25">
      <c r="O284" s="3"/>
      <c r="P284" s="3"/>
      <c r="Q284" s="3"/>
      <c r="R284" s="3"/>
      <c r="S284" s="3"/>
      <c r="T284" s="3"/>
      <c r="U284" s="3"/>
      <c r="V284" s="3"/>
    </row>
    <row r="285" spans="15:22" x14ac:dyDescent="0.25">
      <c r="O285" s="3"/>
      <c r="P285" s="3"/>
      <c r="Q285" s="3"/>
      <c r="R285" s="3"/>
      <c r="S285" s="3"/>
      <c r="T285" s="3"/>
      <c r="U285" s="3"/>
      <c r="V285" s="3"/>
    </row>
    <row r="286" spans="15:22" x14ac:dyDescent="0.25">
      <c r="O286" s="3"/>
      <c r="P286" s="3"/>
      <c r="Q286" s="3"/>
      <c r="R286" s="3"/>
      <c r="S286" s="3"/>
      <c r="T286" s="3"/>
      <c r="U286" s="3"/>
      <c r="V286" s="3"/>
    </row>
    <row r="287" spans="15:22" x14ac:dyDescent="0.25">
      <c r="O287" s="3"/>
      <c r="P287" s="3"/>
      <c r="Q287" s="3"/>
      <c r="R287" s="3"/>
      <c r="S287" s="3"/>
      <c r="T287" s="3"/>
      <c r="U287" s="3"/>
      <c r="V287" s="3"/>
    </row>
    <row r="288" spans="15:22" x14ac:dyDescent="0.25">
      <c r="O288" s="3"/>
      <c r="P288" s="3"/>
      <c r="Q288" s="3"/>
      <c r="R288" s="3"/>
      <c r="S288" s="3"/>
      <c r="T288" s="3"/>
      <c r="U288" s="3"/>
      <c r="V288" s="3"/>
    </row>
    <row r="289" spans="15:22" x14ac:dyDescent="0.25">
      <c r="O289" s="3"/>
      <c r="P289" s="3"/>
      <c r="Q289" s="3"/>
      <c r="R289" s="3"/>
      <c r="S289" s="3"/>
      <c r="T289" s="3"/>
      <c r="U289" s="3"/>
      <c r="V289" s="3"/>
    </row>
    <row r="290" spans="15:22" x14ac:dyDescent="0.25">
      <c r="O290" s="3"/>
      <c r="P290" s="3"/>
      <c r="Q290" s="3"/>
      <c r="R290" s="3"/>
      <c r="S290" s="3"/>
      <c r="T290" s="3"/>
      <c r="U290" s="3"/>
      <c r="V290" s="3"/>
    </row>
  </sheetData>
  <sheetProtection sheet="1" objects="1" scenarios="1" selectLockedCells="1"/>
  <mergeCells count="77">
    <mergeCell ref="C93:D94"/>
    <mergeCell ref="C96:D97"/>
    <mergeCell ref="C99:D100"/>
    <mergeCell ref="C102:D103"/>
    <mergeCell ref="B105:L105"/>
    <mergeCell ref="C90:D91"/>
    <mergeCell ref="C88:L88"/>
    <mergeCell ref="C85:D87"/>
    <mergeCell ref="C135:D136"/>
    <mergeCell ref="B138:L138"/>
    <mergeCell ref="C124:D125"/>
    <mergeCell ref="B127:L127"/>
    <mergeCell ref="C129:D130"/>
    <mergeCell ref="C132:D133"/>
    <mergeCell ref="F85:L87"/>
    <mergeCell ref="C118:D119"/>
    <mergeCell ref="C121:D122"/>
    <mergeCell ref="C107:D108"/>
    <mergeCell ref="C110:D111"/>
    <mergeCell ref="C113:D114"/>
    <mergeCell ref="B116:L116"/>
    <mergeCell ref="C140:D141"/>
    <mergeCell ref="C143:D144"/>
    <mergeCell ref="C162:D163"/>
    <mergeCell ref="C165:D166"/>
    <mergeCell ref="C168:D169"/>
    <mergeCell ref="C146:D147"/>
    <mergeCell ref="B149:L149"/>
    <mergeCell ref="C151:D152"/>
    <mergeCell ref="C154:D155"/>
    <mergeCell ref="C157:D158"/>
    <mergeCell ref="B160:L160"/>
    <mergeCell ref="B78:M78"/>
    <mergeCell ref="C81:D81"/>
    <mergeCell ref="C83:D83"/>
    <mergeCell ref="F81:L81"/>
    <mergeCell ref="F83:L83"/>
    <mergeCell ref="C72:D72"/>
    <mergeCell ref="C74:D74"/>
    <mergeCell ref="C63:D64"/>
    <mergeCell ref="B66:L66"/>
    <mergeCell ref="C68:D68"/>
    <mergeCell ref="C70:D70"/>
    <mergeCell ref="C60:D61"/>
    <mergeCell ref="J6:L6"/>
    <mergeCell ref="J8:L8"/>
    <mergeCell ref="J10:L10"/>
    <mergeCell ref="C49:D49"/>
    <mergeCell ref="C51:D52"/>
    <mergeCell ref="C54:D55"/>
    <mergeCell ref="C23:D23"/>
    <mergeCell ref="C21:D21"/>
    <mergeCell ref="C25:D26"/>
    <mergeCell ref="C44:D45"/>
    <mergeCell ref="C38:D39"/>
    <mergeCell ref="C41:D42"/>
    <mergeCell ref="C57:D58"/>
    <mergeCell ref="C18:D19"/>
    <mergeCell ref="B47:L47"/>
    <mergeCell ref="B2:M2"/>
    <mergeCell ref="H6:I6"/>
    <mergeCell ref="D4:L4"/>
    <mergeCell ref="H8:I8"/>
    <mergeCell ref="H10:I10"/>
    <mergeCell ref="D6:F6"/>
    <mergeCell ref="D10:F10"/>
    <mergeCell ref="D8:F8"/>
    <mergeCell ref="C32:D33"/>
    <mergeCell ref="C35:D36"/>
    <mergeCell ref="C30:D30"/>
    <mergeCell ref="D12:L12"/>
    <mergeCell ref="H18:H19"/>
    <mergeCell ref="J18:J19"/>
    <mergeCell ref="B16:M16"/>
    <mergeCell ref="L18:L19"/>
    <mergeCell ref="B28:L28"/>
    <mergeCell ref="F18:F19"/>
  </mergeCells>
  <dataValidations count="8">
    <dataValidation type="decimal" allowBlank="1" showInputMessage="1" showErrorMessage="1" sqref="L26 J26 F26 H26">
      <formula1>-100</formula1>
      <formula2>100</formula2>
    </dataValidation>
    <dataValidation type="decimal" operator="greaterThan" allowBlank="1" showInputMessage="1" showErrorMessage="1" sqref="D8:F8">
      <formula1>0</formula1>
    </dataValidation>
    <dataValidation type="whole" operator="greaterThanOrEqual" allowBlank="1" showInputMessage="1" showErrorMessage="1" sqref="Y78 W78 S78 H49 J49 L49 U78 F30 H30 J30 L30 F49">
      <formula1>0</formula1>
    </dataValidation>
    <dataValidation type="decimal" allowBlank="1" showInputMessage="1" showErrorMessage="1" sqref="F33 H33 J33 L33 F36 H36 J36 L36 F39 H39 J39 L39 F42 H42 J42 L42 F45 H45 J45 L45 F52 H52 J52 L52 F55 H55 J55 L55 F58 H58 J58 L58 F61 H61 J61 L61 F64 H64 J64 L64 F73 S80 U80 W80 Y80 S83 U83 W83 Y83">
      <formula1>-100</formula1>
      <formula2>300</formula2>
    </dataValidation>
    <dataValidation type="decimal" allowBlank="1" showInputMessage="1" showErrorMessage="1" sqref="F68 H68 J68 L68 F70 H70 J70 L70 F72 H72 J72 L72 F74:F75 H74:H75 J74:J75 L74:L75">
      <formula1>0</formula1>
      <formula2>100</formula2>
    </dataValidation>
    <dataValidation type="decimal" operator="greaterThanOrEqual" allowBlank="1" showInputMessage="1" showErrorMessage="1" sqref="F166 H169 J169 L169 H166 J166 L166 F169 F91 H91 J91 L91 F94 H94 J94 L94 F97 H97 J97 L97 F100 H100 J100 L100 F103 H103 J103 L103 F108 H108 J108 L108 F111 H111 J111 L111 F114 H114 J114 L114 F119 H119 J119 L119 F122 H122 J122 L122 F125 H125 J125 L125 F130 H130 J130 L130 F133 H133 J133 L133 F136 H136 J136 L136 F141 H141 J141 L141 F144 H144 J144 L144 F147 H147 J147 L147 F152 H152 J152 L152 F155 H155 J155 L155 F158 H158 J158 L158 F163 H163 J163 L163 F81 F83 F21 H21 J21 L21 F23 H23 J23 L23">
      <formula1>0</formula1>
    </dataValidation>
    <dataValidation type="whole" operator="greaterThan" allowBlank="1" showInputMessage="1" showErrorMessage="1" sqref="F18:F19 H18:H19 J18:J19 L18:L19">
      <formula1>2017</formula1>
    </dataValidation>
    <dataValidation operator="lessThanOrEqual" allowBlank="1" showInputMessage="1" showErrorMessage="1" sqref="J10:L10 J8:L8"/>
  </dataValidations>
  <hyperlinks>
    <hyperlink ref="O25" r:id="rId1"/>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8202" r:id="rId5" name="Graphs">
          <controlPr autoLine="0" r:id="rId6">
            <anchor moveWithCells="1">
              <from>
                <xdr:col>13</xdr:col>
                <xdr:colOff>66675</xdr:colOff>
                <xdr:row>7</xdr:row>
                <xdr:rowOff>28575</xdr:rowOff>
              </from>
              <to>
                <xdr:col>15</xdr:col>
                <xdr:colOff>76200</xdr:colOff>
                <xdr:row>14</xdr:row>
                <xdr:rowOff>95250</xdr:rowOff>
              </to>
            </anchor>
          </controlPr>
        </control>
      </mc:Choice>
      <mc:Fallback>
        <control shapeId="8202" r:id="rId5" name="Graphs"/>
      </mc:Fallback>
    </mc:AlternateContent>
    <mc:AlternateContent xmlns:mc="http://schemas.openxmlformats.org/markup-compatibility/2006">
      <mc:Choice Requires="x14">
        <control shapeId="8195" r:id="rId7" name="Home">
          <controlPr autoLine="0" r:id="rId8">
            <anchor moveWithCells="1">
              <from>
                <xdr:col>13</xdr:col>
                <xdr:colOff>57150</xdr:colOff>
                <xdr:row>1</xdr:row>
                <xdr:rowOff>0</xdr:rowOff>
              </from>
              <to>
                <xdr:col>15</xdr:col>
                <xdr:colOff>66675</xdr:colOff>
                <xdr:row>7</xdr:row>
                <xdr:rowOff>19050</xdr:rowOff>
              </to>
            </anchor>
          </controlPr>
        </control>
      </mc:Choice>
      <mc:Fallback>
        <control shapeId="8195" r:id="rId7" name="Home"/>
      </mc:Fallback>
    </mc:AlternateContent>
  </controls>
  <extLst>
    <ext xmlns:x14="http://schemas.microsoft.com/office/spreadsheetml/2009/9/main" uri="{CCE6A557-97BC-4b89-ADB6-D9C93CAAB3DF}">
      <x14:dataValidations xmlns:xm="http://schemas.microsoft.com/office/excel/2006/main" count="2">
        <x14:dataValidation type="list" operator="lessThan" allowBlank="1" showInputMessage="1" showErrorMessage="1">
          <x14:formula1>
            <xm:f>'City Parameters'!$B$2:$B$10</xm:f>
          </x14:formula1>
          <xm:sqref>J6:L6</xm:sqref>
        </x14:dataValidation>
        <x14:dataValidation type="list" allowBlank="1" showInputMessage="1" showErrorMessage="1">
          <x14:formula1>
            <xm:f>'City Parameters'!$F$2:$F$3</xm:f>
          </x14:formula1>
          <xm:sqref>D10:F10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rgb="FF008D8B"/>
  </sheetPr>
  <dimension ref="A1:BQ349"/>
  <sheetViews>
    <sheetView zoomScaleNormal="100" workbookViewId="0">
      <selection activeCell="N8" sqref="N8:R9"/>
    </sheetView>
  </sheetViews>
  <sheetFormatPr defaultColWidth="2.7109375" defaultRowHeight="8.1" customHeight="1" x14ac:dyDescent="0.2"/>
  <cols>
    <col min="1" max="16384" width="2.7109375" style="20"/>
  </cols>
  <sheetData>
    <row r="1" spans="3:69" ht="8.1" customHeight="1" x14ac:dyDescent="0.2">
      <c r="C1" s="19"/>
      <c r="D1" s="19"/>
      <c r="E1" s="19"/>
      <c r="F1" s="19"/>
      <c r="G1" s="19"/>
      <c r="H1" s="19"/>
      <c r="I1" s="19"/>
      <c r="J1" s="19"/>
    </row>
    <row r="2" spans="3:69" ht="8.1" customHeight="1" thickBot="1" x14ac:dyDescent="0.25">
      <c r="C2" s="19"/>
      <c r="D2" s="19"/>
      <c r="E2" s="19"/>
      <c r="F2" s="19"/>
      <c r="G2" s="19"/>
      <c r="H2" s="19"/>
      <c r="I2" s="19"/>
      <c r="J2" s="19"/>
      <c r="AA2" s="19"/>
      <c r="AB2" s="19"/>
      <c r="AC2" s="19"/>
      <c r="AD2" s="19"/>
      <c r="AE2" s="19"/>
      <c r="AF2" s="19"/>
      <c r="AG2" s="19"/>
      <c r="AH2" s="19"/>
      <c r="AI2" s="19"/>
      <c r="AJ2" s="19"/>
      <c r="AK2" s="19"/>
      <c r="AL2" s="19"/>
      <c r="AM2" s="19"/>
      <c r="AN2" s="19"/>
      <c r="AO2" s="19"/>
      <c r="AP2" s="19"/>
      <c r="AQ2" s="19"/>
    </row>
    <row r="3" spans="3:69" ht="12" x14ac:dyDescent="0.2">
      <c r="C3" s="19"/>
      <c r="D3" s="385" t="s">
        <v>48</v>
      </c>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7"/>
    </row>
    <row r="4" spans="3:69" ht="12" x14ac:dyDescent="0.2">
      <c r="C4" s="19"/>
      <c r="D4" s="388"/>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9"/>
      <c r="AO4" s="390"/>
    </row>
    <row r="5" spans="3:69" ht="12.75" thickBot="1" x14ac:dyDescent="0.25">
      <c r="C5" s="19"/>
      <c r="D5" s="391"/>
      <c r="E5" s="392"/>
      <c r="F5" s="392"/>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c r="AI5" s="392"/>
      <c r="AJ5" s="392"/>
      <c r="AK5" s="392"/>
      <c r="AL5" s="392"/>
      <c r="AM5" s="392"/>
      <c r="AN5" s="392"/>
      <c r="AO5" s="393"/>
    </row>
    <row r="6" spans="3:69" ht="8.1" customHeight="1" thickBot="1" x14ac:dyDescent="0.25">
      <c r="C6" s="19"/>
      <c r="D6" s="21"/>
      <c r="E6" s="22"/>
      <c r="F6" s="22"/>
      <c r="G6" s="22"/>
      <c r="H6" s="22"/>
      <c r="I6" s="22"/>
      <c r="J6" s="22"/>
      <c r="K6" s="22"/>
      <c r="L6" s="22"/>
      <c r="M6" s="22"/>
      <c r="N6" s="22"/>
      <c r="O6" s="22"/>
      <c r="P6" s="22"/>
      <c r="Q6" s="22"/>
      <c r="R6" s="22"/>
      <c r="S6" s="22"/>
      <c r="T6" s="22"/>
      <c r="U6" s="22"/>
      <c r="V6" s="22"/>
      <c r="W6" s="22"/>
      <c r="X6" s="22"/>
      <c r="Y6" s="22"/>
      <c r="Z6" s="22"/>
      <c r="AA6" s="19"/>
      <c r="AB6" s="19"/>
      <c r="AC6" s="19"/>
      <c r="AD6" s="19"/>
      <c r="AE6" s="19"/>
      <c r="AF6" s="19"/>
      <c r="AG6" s="19"/>
      <c r="AH6" s="19"/>
      <c r="AI6" s="19"/>
      <c r="AJ6" s="19"/>
      <c r="AK6" s="19"/>
      <c r="AL6" s="19"/>
      <c r="AM6" s="19"/>
      <c r="AN6" s="19"/>
      <c r="AO6" s="19"/>
      <c r="AP6" s="19"/>
      <c r="AQ6" s="19"/>
    </row>
    <row r="7" spans="3:69" ht="8.1" customHeight="1" thickBot="1" x14ac:dyDescent="0.25">
      <c r="C7" s="19"/>
      <c r="D7" s="23"/>
      <c r="E7" s="24"/>
      <c r="F7" s="24"/>
      <c r="G7" s="24"/>
      <c r="H7" s="24"/>
      <c r="I7" s="24"/>
      <c r="J7" s="24"/>
      <c r="K7" s="24"/>
      <c r="L7" s="24"/>
      <c r="M7" s="24"/>
      <c r="N7" s="24"/>
      <c r="O7" s="24"/>
      <c r="P7" s="24"/>
      <c r="Q7" s="24"/>
      <c r="R7" s="24"/>
      <c r="S7" s="24"/>
      <c r="T7" s="24"/>
      <c r="U7" s="24"/>
      <c r="V7" s="24"/>
      <c r="W7" s="24"/>
      <c r="X7" s="24"/>
      <c r="Y7" s="24"/>
      <c r="Z7" s="24"/>
      <c r="AA7" s="35"/>
      <c r="AB7" s="35"/>
      <c r="AC7" s="35"/>
      <c r="AD7" s="35"/>
      <c r="AE7" s="35"/>
      <c r="AF7" s="35"/>
      <c r="AG7" s="35"/>
      <c r="AH7" s="35"/>
      <c r="AI7" s="35"/>
      <c r="AJ7" s="35"/>
      <c r="AK7" s="35"/>
      <c r="AL7" s="35"/>
      <c r="AM7" s="35"/>
      <c r="AN7" s="35"/>
      <c r="AO7" s="36"/>
      <c r="AP7" s="21"/>
      <c r="AQ7" s="21"/>
    </row>
    <row r="8" spans="3:69" ht="7.5" customHeight="1" x14ac:dyDescent="0.2">
      <c r="C8" s="19"/>
      <c r="D8" s="25"/>
      <c r="E8" s="406" t="s">
        <v>39</v>
      </c>
      <c r="F8" s="407"/>
      <c r="G8" s="407"/>
      <c r="H8" s="407"/>
      <c r="I8" s="407"/>
      <c r="J8" s="407"/>
      <c r="K8" s="407"/>
      <c r="L8" s="407"/>
      <c r="M8" s="428"/>
      <c r="N8" s="436">
        <v>2019</v>
      </c>
      <c r="O8" s="437"/>
      <c r="P8" s="437"/>
      <c r="Q8" s="437"/>
      <c r="R8" s="438"/>
      <c r="S8" s="22"/>
      <c r="T8" s="22"/>
      <c r="U8" s="22"/>
      <c r="V8" s="22"/>
      <c r="W8" s="22"/>
      <c r="X8" s="22"/>
      <c r="Y8" s="22"/>
      <c r="Z8" s="22"/>
      <c r="AA8" s="21"/>
      <c r="AB8" s="19"/>
      <c r="AC8" s="422" t="s">
        <v>298</v>
      </c>
      <c r="AD8" s="423"/>
      <c r="AE8" s="423"/>
      <c r="AF8" s="423"/>
      <c r="AG8" s="423"/>
      <c r="AH8" s="424"/>
      <c r="AI8" s="410" t="s">
        <v>73</v>
      </c>
      <c r="AJ8" s="411"/>
      <c r="AK8" s="411"/>
      <c r="AL8" s="411"/>
      <c r="AM8" s="411"/>
      <c r="AN8" s="412"/>
      <c r="AO8" s="28"/>
      <c r="AP8" s="21"/>
      <c r="AQ8" s="21"/>
    </row>
    <row r="9" spans="3:69" ht="8.1" customHeight="1" thickBot="1" x14ac:dyDescent="0.25">
      <c r="C9" s="19"/>
      <c r="D9" s="25"/>
      <c r="E9" s="408"/>
      <c r="F9" s="409"/>
      <c r="G9" s="409"/>
      <c r="H9" s="409"/>
      <c r="I9" s="409"/>
      <c r="J9" s="409"/>
      <c r="K9" s="409"/>
      <c r="L9" s="409"/>
      <c r="M9" s="429"/>
      <c r="N9" s="439"/>
      <c r="O9" s="440"/>
      <c r="P9" s="440"/>
      <c r="Q9" s="440"/>
      <c r="R9" s="441"/>
      <c r="S9" s="22"/>
      <c r="T9" s="22"/>
      <c r="U9" s="22"/>
      <c r="V9" s="22"/>
      <c r="W9" s="22"/>
      <c r="X9" s="22"/>
      <c r="Y9" s="22"/>
      <c r="Z9" s="19"/>
      <c r="AA9" s="19"/>
      <c r="AB9" s="19"/>
      <c r="AC9" s="425"/>
      <c r="AD9" s="426"/>
      <c r="AE9" s="426"/>
      <c r="AF9" s="426"/>
      <c r="AG9" s="426"/>
      <c r="AH9" s="427"/>
      <c r="AI9" s="413"/>
      <c r="AJ9" s="414"/>
      <c r="AK9" s="414"/>
      <c r="AL9" s="414"/>
      <c r="AM9" s="414"/>
      <c r="AN9" s="415"/>
      <c r="AO9" s="27"/>
      <c r="BE9" s="19"/>
      <c r="BF9" s="19"/>
      <c r="BG9" s="19"/>
      <c r="BH9" s="19"/>
    </row>
    <row r="10" spans="3:69" ht="8.1" customHeight="1" thickBot="1" x14ac:dyDescent="0.25">
      <c r="C10" s="19"/>
      <c r="D10" s="25"/>
      <c r="E10" s="287"/>
      <c r="F10" s="287"/>
      <c r="G10" s="287"/>
      <c r="H10" s="287"/>
      <c r="I10" s="287"/>
      <c r="J10" s="287"/>
      <c r="K10" s="287"/>
      <c r="L10" s="287"/>
      <c r="M10" s="287"/>
      <c r="N10" s="22"/>
      <c r="O10" s="22"/>
      <c r="P10" s="22"/>
      <c r="Q10" s="22"/>
      <c r="R10" s="22"/>
      <c r="S10" s="22"/>
      <c r="T10" s="22"/>
      <c r="U10" s="22"/>
      <c r="V10" s="22"/>
      <c r="W10" s="22"/>
      <c r="X10" s="22"/>
      <c r="Y10" s="22"/>
      <c r="Z10" s="19"/>
      <c r="AA10" s="19"/>
      <c r="AB10" s="19"/>
      <c r="AC10" s="288"/>
      <c r="AD10" s="288"/>
      <c r="AE10" s="288"/>
      <c r="AF10" s="288"/>
      <c r="AG10" s="288"/>
      <c r="AH10" s="288"/>
      <c r="AI10" s="19"/>
      <c r="AJ10" s="19"/>
      <c r="AK10" s="19"/>
      <c r="AL10" s="19"/>
      <c r="AM10" s="19"/>
      <c r="AN10" s="19"/>
      <c r="AO10" s="27"/>
      <c r="AP10" s="19"/>
      <c r="AQ10" s="19"/>
      <c r="BE10" s="19"/>
      <c r="BF10" s="19"/>
      <c r="BG10" s="19"/>
      <c r="BH10" s="19"/>
    </row>
    <row r="11" spans="3:69" ht="8.1" customHeight="1" x14ac:dyDescent="0.2">
      <c r="C11" s="19"/>
      <c r="D11" s="25"/>
      <c r="E11" s="448" t="s">
        <v>296</v>
      </c>
      <c r="F11" s="449"/>
      <c r="G11" s="449"/>
      <c r="H11" s="449"/>
      <c r="I11" s="449"/>
      <c r="J11" s="449"/>
      <c r="K11" s="449"/>
      <c r="L11" s="449"/>
      <c r="M11" s="449"/>
      <c r="N11" s="437" t="s">
        <v>81</v>
      </c>
      <c r="O11" s="437"/>
      <c r="P11" s="437"/>
      <c r="Q11" s="437"/>
      <c r="R11" s="437"/>
      <c r="S11" s="437"/>
      <c r="T11" s="437"/>
      <c r="U11" s="437"/>
      <c r="V11" s="437"/>
      <c r="W11" s="437"/>
      <c r="X11" s="437"/>
      <c r="Y11" s="438"/>
      <c r="Z11" s="19"/>
      <c r="AA11" s="21"/>
      <c r="AB11" s="19"/>
      <c r="AC11" s="406" t="s">
        <v>46</v>
      </c>
      <c r="AD11" s="407"/>
      <c r="AE11" s="407"/>
      <c r="AF11" s="407"/>
      <c r="AG11" s="407"/>
      <c r="AH11" s="428"/>
      <c r="AI11" s="410" t="s">
        <v>73</v>
      </c>
      <c r="AJ11" s="411"/>
      <c r="AK11" s="411"/>
      <c r="AL11" s="411"/>
      <c r="AM11" s="411"/>
      <c r="AN11" s="412"/>
      <c r="AO11" s="28"/>
      <c r="AP11" s="21"/>
      <c r="AQ11" s="21"/>
      <c r="BE11" s="19"/>
      <c r="BF11" s="19"/>
      <c r="BG11" s="19"/>
      <c r="BH11" s="19"/>
    </row>
    <row r="12" spans="3:69" ht="8.1" customHeight="1" thickBot="1" x14ac:dyDescent="0.25">
      <c r="C12" s="19"/>
      <c r="D12" s="25"/>
      <c r="E12" s="450"/>
      <c r="F12" s="451"/>
      <c r="G12" s="451"/>
      <c r="H12" s="451"/>
      <c r="I12" s="451"/>
      <c r="J12" s="451"/>
      <c r="K12" s="451"/>
      <c r="L12" s="451"/>
      <c r="M12" s="451"/>
      <c r="N12" s="440"/>
      <c r="O12" s="440"/>
      <c r="P12" s="440"/>
      <c r="Q12" s="440"/>
      <c r="R12" s="440"/>
      <c r="S12" s="440"/>
      <c r="T12" s="440"/>
      <c r="U12" s="440"/>
      <c r="V12" s="440"/>
      <c r="W12" s="440"/>
      <c r="X12" s="440"/>
      <c r="Y12" s="441"/>
      <c r="Z12" s="19"/>
      <c r="AA12" s="21"/>
      <c r="AB12" s="19"/>
      <c r="AC12" s="408"/>
      <c r="AD12" s="409"/>
      <c r="AE12" s="409"/>
      <c r="AF12" s="409"/>
      <c r="AG12" s="409"/>
      <c r="AH12" s="429"/>
      <c r="AI12" s="413"/>
      <c r="AJ12" s="414"/>
      <c r="AK12" s="414"/>
      <c r="AL12" s="414"/>
      <c r="AM12" s="414"/>
      <c r="AN12" s="415"/>
      <c r="AO12" s="28"/>
      <c r="AP12" s="21"/>
      <c r="AQ12" s="21"/>
      <c r="BH12" s="19"/>
    </row>
    <row r="13" spans="3:69" ht="8.1" customHeight="1" thickBot="1" x14ac:dyDescent="0.25">
      <c r="C13" s="19"/>
      <c r="D13" s="26"/>
      <c r="E13" s="288"/>
      <c r="F13" s="288"/>
      <c r="G13" s="288"/>
      <c r="H13" s="288"/>
      <c r="I13" s="288"/>
      <c r="J13" s="288"/>
      <c r="K13" s="288"/>
      <c r="L13" s="288"/>
      <c r="M13" s="288"/>
      <c r="N13" s="19"/>
      <c r="O13" s="19"/>
      <c r="P13" s="19"/>
      <c r="Q13" s="19"/>
      <c r="R13" s="19"/>
      <c r="S13" s="19"/>
      <c r="T13" s="19"/>
      <c r="U13" s="19"/>
      <c r="V13" s="19"/>
      <c r="W13" s="19"/>
      <c r="X13" s="19"/>
      <c r="Y13" s="19"/>
      <c r="Z13" s="19"/>
      <c r="AA13" s="19"/>
      <c r="AB13" s="19"/>
      <c r="AC13" s="288"/>
      <c r="AD13" s="288"/>
      <c r="AE13" s="288"/>
      <c r="AF13" s="288"/>
      <c r="AG13" s="288"/>
      <c r="AH13" s="288"/>
      <c r="AI13" s="19"/>
      <c r="AJ13" s="19"/>
      <c r="AK13" s="19"/>
      <c r="AL13" s="19"/>
      <c r="AM13" s="19"/>
      <c r="AN13" s="19"/>
      <c r="AO13" s="27"/>
      <c r="BH13" s="19"/>
      <c r="BI13" s="19"/>
      <c r="BJ13" s="19"/>
      <c r="BK13" s="19"/>
      <c r="BL13" s="19"/>
      <c r="BM13" s="19"/>
      <c r="BN13" s="19"/>
      <c r="BO13" s="19"/>
      <c r="BP13" s="19"/>
      <c r="BQ13" s="19"/>
    </row>
    <row r="14" spans="3:69" ht="8.1" customHeight="1" x14ac:dyDescent="0.2">
      <c r="C14" s="19"/>
      <c r="D14" s="26"/>
      <c r="E14" s="406" t="s">
        <v>78</v>
      </c>
      <c r="F14" s="407"/>
      <c r="G14" s="407"/>
      <c r="H14" s="407"/>
      <c r="I14" s="407"/>
      <c r="J14" s="407"/>
      <c r="K14" s="407"/>
      <c r="L14" s="407"/>
      <c r="M14" s="428"/>
      <c r="N14" s="442">
        <v>60</v>
      </c>
      <c r="O14" s="443"/>
      <c r="P14" s="443"/>
      <c r="Q14" s="443"/>
      <c r="R14" s="444"/>
      <c r="S14" s="19"/>
      <c r="T14" s="19"/>
      <c r="U14" s="19"/>
      <c r="V14" s="19"/>
      <c r="W14" s="19"/>
      <c r="X14" s="19"/>
      <c r="Y14" s="19"/>
      <c r="Z14" s="19"/>
      <c r="AA14" s="19"/>
      <c r="AB14" s="19"/>
      <c r="AC14" s="288"/>
      <c r="AD14" s="288"/>
      <c r="AE14" s="288"/>
      <c r="AF14" s="288"/>
      <c r="AG14" s="288"/>
      <c r="AH14" s="288"/>
      <c r="AI14" s="19" t="s">
        <v>73</v>
      </c>
      <c r="AJ14" s="19"/>
      <c r="AK14" s="19"/>
      <c r="AL14" s="19"/>
      <c r="AM14" s="19"/>
      <c r="AN14" s="19"/>
      <c r="AO14" s="27"/>
      <c r="AP14" s="19"/>
      <c r="AT14" s="19"/>
    </row>
    <row r="15" spans="3:69" ht="8.1" customHeight="1" thickBot="1" x14ac:dyDescent="0.25">
      <c r="C15" s="19"/>
      <c r="D15" s="26"/>
      <c r="E15" s="408"/>
      <c r="F15" s="409"/>
      <c r="G15" s="409"/>
      <c r="H15" s="409"/>
      <c r="I15" s="409"/>
      <c r="J15" s="409"/>
      <c r="K15" s="409"/>
      <c r="L15" s="409"/>
      <c r="M15" s="429"/>
      <c r="N15" s="445"/>
      <c r="O15" s="446"/>
      <c r="P15" s="446"/>
      <c r="Q15" s="446"/>
      <c r="R15" s="447"/>
      <c r="S15" s="19"/>
      <c r="T15" s="19"/>
      <c r="U15" s="19"/>
      <c r="V15" s="19"/>
      <c r="W15" s="19"/>
      <c r="X15" s="19"/>
      <c r="Y15" s="19"/>
      <c r="Z15" s="19"/>
      <c r="AA15" s="21"/>
      <c r="AB15" s="19"/>
      <c r="AC15" s="289"/>
      <c r="AD15" s="289"/>
      <c r="AE15" s="289"/>
      <c r="AF15" s="289"/>
      <c r="AG15" s="289"/>
      <c r="AH15" s="289"/>
      <c r="AI15" s="21"/>
      <c r="AJ15" s="21"/>
      <c r="AK15" s="21"/>
      <c r="AL15" s="21"/>
      <c r="AM15" s="21"/>
      <c r="AN15" s="21"/>
      <c r="AO15" s="28"/>
      <c r="AP15" s="21"/>
      <c r="AT15" s="21"/>
    </row>
    <row r="16" spans="3:69" ht="8.1" customHeight="1" thickBot="1" x14ac:dyDescent="0.25">
      <c r="C16" s="19"/>
      <c r="D16" s="25"/>
      <c r="E16" s="288"/>
      <c r="F16" s="288"/>
      <c r="G16" s="288"/>
      <c r="H16" s="288"/>
      <c r="I16" s="288"/>
      <c r="J16" s="288"/>
      <c r="K16" s="288"/>
      <c r="L16" s="288"/>
      <c r="M16" s="288"/>
      <c r="N16" s="19"/>
      <c r="O16" s="19"/>
      <c r="P16" s="19"/>
      <c r="Q16" s="19"/>
      <c r="R16" s="19"/>
      <c r="S16" s="19"/>
      <c r="T16" s="19"/>
      <c r="U16" s="19"/>
      <c r="V16" s="19"/>
      <c r="W16" s="19"/>
      <c r="X16" s="19"/>
      <c r="Y16" s="19"/>
      <c r="Z16" s="19"/>
      <c r="AA16" s="21"/>
      <c r="AB16" s="19"/>
      <c r="AC16" s="289"/>
      <c r="AD16" s="289"/>
      <c r="AE16" s="289"/>
      <c r="AF16" s="289"/>
      <c r="AG16" s="289"/>
      <c r="AH16" s="289"/>
      <c r="AI16" s="21"/>
      <c r="AJ16" s="21"/>
      <c r="AK16" s="21"/>
      <c r="AL16" s="21"/>
      <c r="AM16" s="21"/>
      <c r="AN16" s="21"/>
      <c r="AO16" s="28"/>
      <c r="AP16" s="21"/>
      <c r="AT16" s="21"/>
      <c r="BO16" s="19"/>
      <c r="BP16" s="19"/>
      <c r="BQ16" s="19"/>
    </row>
    <row r="17" spans="3:69" ht="8.1" customHeight="1" x14ac:dyDescent="0.2">
      <c r="C17" s="19"/>
      <c r="D17" s="26"/>
      <c r="E17" s="448" t="s">
        <v>47</v>
      </c>
      <c r="F17" s="449"/>
      <c r="G17" s="449"/>
      <c r="H17" s="449"/>
      <c r="I17" s="449"/>
      <c r="J17" s="449"/>
      <c r="K17" s="449"/>
      <c r="L17" s="449"/>
      <c r="M17" s="458"/>
      <c r="N17" s="460">
        <v>0</v>
      </c>
      <c r="O17" s="461"/>
      <c r="P17" s="461"/>
      <c r="Q17" s="461"/>
      <c r="R17" s="461"/>
      <c r="S17" s="461"/>
      <c r="T17" s="461"/>
      <c r="U17" s="461"/>
      <c r="V17" s="461"/>
      <c r="W17" s="461"/>
      <c r="X17" s="461"/>
      <c r="Y17" s="462"/>
      <c r="Z17" s="19"/>
      <c r="AA17" s="19"/>
      <c r="AB17" s="19"/>
      <c r="AC17" s="406" t="s">
        <v>299</v>
      </c>
      <c r="AD17" s="407"/>
      <c r="AE17" s="407"/>
      <c r="AF17" s="407"/>
      <c r="AG17" s="407"/>
      <c r="AH17" s="407"/>
      <c r="AI17" s="416">
        <v>0</v>
      </c>
      <c r="AJ17" s="417"/>
      <c r="AK17" s="417"/>
      <c r="AL17" s="417"/>
      <c r="AM17" s="417"/>
      <c r="AN17" s="418"/>
      <c r="AO17" s="27"/>
      <c r="BO17" s="19"/>
      <c r="BP17" s="19"/>
      <c r="BQ17" s="19"/>
    </row>
    <row r="18" spans="3:69" ht="8.1" customHeight="1" thickBot="1" x14ac:dyDescent="0.25">
      <c r="C18" s="19"/>
      <c r="D18" s="26"/>
      <c r="E18" s="450"/>
      <c r="F18" s="451"/>
      <c r="G18" s="451"/>
      <c r="H18" s="451"/>
      <c r="I18" s="451"/>
      <c r="J18" s="451"/>
      <c r="K18" s="451"/>
      <c r="L18" s="451"/>
      <c r="M18" s="459"/>
      <c r="N18" s="463"/>
      <c r="O18" s="464"/>
      <c r="P18" s="464"/>
      <c r="Q18" s="464"/>
      <c r="R18" s="464"/>
      <c r="S18" s="464"/>
      <c r="T18" s="464"/>
      <c r="U18" s="464"/>
      <c r="V18" s="464"/>
      <c r="W18" s="464"/>
      <c r="X18" s="464"/>
      <c r="Y18" s="465"/>
      <c r="Z18" s="19"/>
      <c r="AA18" s="19"/>
      <c r="AB18" s="19"/>
      <c r="AC18" s="408"/>
      <c r="AD18" s="409"/>
      <c r="AE18" s="409"/>
      <c r="AF18" s="409"/>
      <c r="AG18" s="409"/>
      <c r="AH18" s="409"/>
      <c r="AI18" s="419"/>
      <c r="AJ18" s="420"/>
      <c r="AK18" s="420"/>
      <c r="AL18" s="420"/>
      <c r="AM18" s="420"/>
      <c r="AN18" s="421"/>
      <c r="AO18" s="27"/>
      <c r="AP18" s="19"/>
      <c r="AT18" s="19"/>
      <c r="AU18" s="19"/>
      <c r="BO18" s="19"/>
      <c r="BP18" s="19"/>
      <c r="BQ18" s="19"/>
    </row>
    <row r="19" spans="3:69" ht="8.1" customHeight="1" thickBot="1" x14ac:dyDescent="0.25">
      <c r="C19" s="19"/>
      <c r="D19" s="26"/>
      <c r="E19" s="288"/>
      <c r="F19" s="288"/>
      <c r="G19" s="288"/>
      <c r="H19" s="288"/>
      <c r="I19" s="288"/>
      <c r="J19" s="288"/>
      <c r="K19" s="288"/>
      <c r="L19" s="288"/>
      <c r="M19" s="288"/>
      <c r="N19" s="19"/>
      <c r="O19" s="19"/>
      <c r="P19" s="19"/>
      <c r="Q19" s="19"/>
      <c r="R19" s="19"/>
      <c r="S19" s="19"/>
      <c r="T19" s="19"/>
      <c r="U19" s="19"/>
      <c r="V19" s="22"/>
      <c r="W19" s="19"/>
      <c r="X19" s="19"/>
      <c r="Y19" s="19"/>
      <c r="Z19" s="19"/>
      <c r="AA19" s="21"/>
      <c r="AB19" s="19"/>
      <c r="AC19" s="288"/>
      <c r="AD19" s="288"/>
      <c r="AE19" s="288"/>
      <c r="AF19" s="288"/>
      <c r="AG19" s="288"/>
      <c r="AH19" s="288"/>
      <c r="AI19" s="19"/>
      <c r="AJ19" s="19"/>
      <c r="AK19" s="19"/>
      <c r="AL19" s="19"/>
      <c r="AM19" s="19"/>
      <c r="AN19" s="19"/>
      <c r="AO19" s="28"/>
      <c r="AP19" s="21"/>
      <c r="AT19" s="21"/>
      <c r="AU19" s="21"/>
      <c r="BO19" s="19"/>
      <c r="BP19" s="19"/>
      <c r="BQ19" s="19"/>
    </row>
    <row r="20" spans="3:69" ht="8.1" customHeight="1" x14ac:dyDescent="0.2">
      <c r="C20" s="19"/>
      <c r="D20" s="26"/>
      <c r="E20" s="473" t="s">
        <v>297</v>
      </c>
      <c r="F20" s="474"/>
      <c r="G20" s="474"/>
      <c r="H20" s="474"/>
      <c r="I20" s="474"/>
      <c r="J20" s="474"/>
      <c r="K20" s="474"/>
      <c r="L20" s="474"/>
      <c r="M20" s="474"/>
      <c r="N20" s="477">
        <v>0</v>
      </c>
      <c r="O20" s="478"/>
      <c r="P20" s="478"/>
      <c r="Q20" s="478"/>
      <c r="R20" s="478"/>
      <c r="S20" s="478"/>
      <c r="T20" s="478"/>
      <c r="U20" s="478"/>
      <c r="V20" s="478"/>
      <c r="W20" s="478"/>
      <c r="X20" s="478"/>
      <c r="Y20" s="479"/>
      <c r="Z20" s="19"/>
      <c r="AA20" s="21"/>
      <c r="AB20" s="19"/>
      <c r="AC20" s="406" t="s">
        <v>79</v>
      </c>
      <c r="AD20" s="407"/>
      <c r="AE20" s="407"/>
      <c r="AF20" s="407"/>
      <c r="AG20" s="407"/>
      <c r="AH20" s="407"/>
      <c r="AI20" s="410" t="s">
        <v>73</v>
      </c>
      <c r="AJ20" s="411"/>
      <c r="AK20" s="411"/>
      <c r="AL20" s="411"/>
      <c r="AM20" s="411"/>
      <c r="AN20" s="412"/>
      <c r="AO20" s="28"/>
      <c r="AP20" s="21"/>
      <c r="AQ20" s="21"/>
      <c r="AS20" s="21"/>
      <c r="AT20" s="21"/>
      <c r="AU20" s="21"/>
      <c r="BO20" s="19"/>
      <c r="BP20" s="19"/>
      <c r="BQ20" s="19"/>
    </row>
    <row r="21" spans="3:69" ht="8.1" customHeight="1" thickBot="1" x14ac:dyDescent="0.25">
      <c r="C21" s="19"/>
      <c r="D21" s="26"/>
      <c r="E21" s="475"/>
      <c r="F21" s="476"/>
      <c r="G21" s="476"/>
      <c r="H21" s="476"/>
      <c r="I21" s="476"/>
      <c r="J21" s="476"/>
      <c r="K21" s="476"/>
      <c r="L21" s="476"/>
      <c r="M21" s="476"/>
      <c r="N21" s="480"/>
      <c r="O21" s="481"/>
      <c r="P21" s="481"/>
      <c r="Q21" s="481"/>
      <c r="R21" s="481"/>
      <c r="S21" s="481"/>
      <c r="T21" s="481"/>
      <c r="U21" s="481"/>
      <c r="V21" s="481"/>
      <c r="W21" s="481"/>
      <c r="X21" s="481"/>
      <c r="Y21" s="482"/>
      <c r="Z21" s="19"/>
      <c r="AA21" s="19"/>
      <c r="AB21" s="19"/>
      <c r="AC21" s="408"/>
      <c r="AD21" s="409"/>
      <c r="AE21" s="409"/>
      <c r="AF21" s="409"/>
      <c r="AG21" s="409"/>
      <c r="AH21" s="409"/>
      <c r="AI21" s="413"/>
      <c r="AJ21" s="414"/>
      <c r="AK21" s="414"/>
      <c r="AL21" s="414"/>
      <c r="AM21" s="414"/>
      <c r="AN21" s="415"/>
      <c r="AO21" s="27"/>
      <c r="AS21" s="21"/>
      <c r="AT21" s="21"/>
      <c r="AU21" s="21"/>
      <c r="BO21" s="19"/>
      <c r="BP21" s="19"/>
      <c r="BQ21" s="19"/>
    </row>
    <row r="22" spans="3:69" ht="8.1" customHeight="1" thickBot="1" x14ac:dyDescent="0.25">
      <c r="C22" s="19"/>
      <c r="D22" s="25"/>
      <c r="E22" s="287"/>
      <c r="F22" s="287"/>
      <c r="G22" s="287"/>
      <c r="H22" s="287"/>
      <c r="I22" s="287"/>
      <c r="J22" s="287"/>
      <c r="K22" s="287"/>
      <c r="L22" s="287"/>
      <c r="M22" s="287"/>
      <c r="N22" s="22"/>
      <c r="O22" s="22"/>
      <c r="P22" s="22"/>
      <c r="Q22" s="22"/>
      <c r="R22" s="22"/>
      <c r="S22" s="22"/>
      <c r="T22" s="22"/>
      <c r="U22" s="22"/>
      <c r="V22" s="22"/>
      <c r="W22" s="22"/>
      <c r="X22" s="22"/>
      <c r="Y22" s="22"/>
      <c r="Z22" s="22"/>
      <c r="AA22" s="19"/>
      <c r="AB22" s="19"/>
      <c r="AC22" s="290"/>
      <c r="AD22" s="288"/>
      <c r="AE22" s="288"/>
      <c r="AF22" s="288"/>
      <c r="AG22" s="288"/>
      <c r="AH22" s="288"/>
      <c r="AI22" s="19"/>
      <c r="AJ22" s="19"/>
      <c r="AK22" s="19"/>
      <c r="AL22" s="19"/>
      <c r="AM22" s="19"/>
      <c r="AN22" s="19"/>
      <c r="AO22" s="27"/>
      <c r="AP22" s="19"/>
      <c r="AQ22" s="19"/>
      <c r="BO22" s="19"/>
      <c r="BP22" s="19"/>
      <c r="BQ22" s="19"/>
    </row>
    <row r="23" spans="3:69" ht="8.1" customHeight="1" x14ac:dyDescent="0.2">
      <c r="C23" s="19"/>
      <c r="D23" s="25"/>
      <c r="E23" s="406" t="s">
        <v>302</v>
      </c>
      <c r="F23" s="407"/>
      <c r="G23" s="407"/>
      <c r="H23" s="407"/>
      <c r="I23" s="407"/>
      <c r="J23" s="407"/>
      <c r="K23" s="407"/>
      <c r="L23" s="407"/>
      <c r="M23" s="428"/>
      <c r="N23" s="452" t="s">
        <v>96</v>
      </c>
      <c r="O23" s="453"/>
      <c r="P23" s="453"/>
      <c r="Q23" s="453"/>
      <c r="R23" s="453"/>
      <c r="S23" s="453"/>
      <c r="T23" s="453"/>
      <c r="U23" s="453"/>
      <c r="V23" s="453"/>
      <c r="W23" s="453"/>
      <c r="X23" s="453"/>
      <c r="Y23" s="454"/>
      <c r="Z23" s="22"/>
      <c r="AA23" s="21"/>
      <c r="AB23" s="21"/>
      <c r="AC23" s="406" t="s">
        <v>310</v>
      </c>
      <c r="AD23" s="407"/>
      <c r="AE23" s="407"/>
      <c r="AF23" s="407"/>
      <c r="AG23" s="407"/>
      <c r="AH23" s="407"/>
      <c r="AI23" s="452" t="s">
        <v>236</v>
      </c>
      <c r="AJ23" s="453"/>
      <c r="AK23" s="453"/>
      <c r="AL23" s="453"/>
      <c r="AM23" s="453"/>
      <c r="AN23" s="454"/>
      <c r="AO23" s="28"/>
      <c r="AP23" s="21"/>
      <c r="AQ23" s="21"/>
      <c r="AS23" s="21"/>
      <c r="AT23" s="21"/>
      <c r="AU23" s="21"/>
      <c r="AV23" s="19"/>
      <c r="AW23" s="19"/>
      <c r="AX23" s="19"/>
      <c r="AY23" s="19"/>
      <c r="AZ23" s="19"/>
      <c r="BA23" s="19"/>
      <c r="BB23" s="19"/>
      <c r="BO23" s="19"/>
      <c r="BP23" s="19"/>
      <c r="BQ23" s="19"/>
    </row>
    <row r="24" spans="3:69" ht="8.1" customHeight="1" thickBot="1" x14ac:dyDescent="0.25">
      <c r="C24" s="19"/>
      <c r="D24" s="25"/>
      <c r="E24" s="408"/>
      <c r="F24" s="409"/>
      <c r="G24" s="409"/>
      <c r="H24" s="409"/>
      <c r="I24" s="409"/>
      <c r="J24" s="409"/>
      <c r="K24" s="409"/>
      <c r="L24" s="409"/>
      <c r="M24" s="429"/>
      <c r="N24" s="455"/>
      <c r="O24" s="456"/>
      <c r="P24" s="456"/>
      <c r="Q24" s="456"/>
      <c r="R24" s="456"/>
      <c r="S24" s="456"/>
      <c r="T24" s="456"/>
      <c r="U24" s="456"/>
      <c r="V24" s="456"/>
      <c r="W24" s="456"/>
      <c r="X24" s="456"/>
      <c r="Y24" s="457"/>
      <c r="Z24" s="19"/>
      <c r="AA24" s="21"/>
      <c r="AB24" s="21"/>
      <c r="AC24" s="408"/>
      <c r="AD24" s="409"/>
      <c r="AE24" s="409"/>
      <c r="AF24" s="409"/>
      <c r="AG24" s="409"/>
      <c r="AH24" s="409"/>
      <c r="AI24" s="455"/>
      <c r="AJ24" s="456"/>
      <c r="AK24" s="456"/>
      <c r="AL24" s="456"/>
      <c r="AM24" s="456"/>
      <c r="AN24" s="457"/>
      <c r="AO24" s="28"/>
      <c r="AP24" s="19"/>
      <c r="AQ24" s="19"/>
      <c r="AR24" s="19"/>
      <c r="AS24" s="19"/>
      <c r="AT24" s="19"/>
      <c r="AU24" s="19"/>
      <c r="AV24" s="19"/>
      <c r="AW24" s="19"/>
      <c r="AX24" s="19"/>
      <c r="AY24" s="19"/>
      <c r="AZ24" s="19"/>
      <c r="BA24" s="19"/>
      <c r="BB24" s="19"/>
      <c r="BO24" s="19"/>
      <c r="BP24" s="19"/>
      <c r="BQ24" s="19"/>
    </row>
    <row r="25" spans="3:69" ht="8.1" customHeight="1" thickBot="1" x14ac:dyDescent="0.25">
      <c r="C25" s="19"/>
      <c r="D25" s="25"/>
      <c r="E25" s="288"/>
      <c r="F25" s="288"/>
      <c r="G25" s="288"/>
      <c r="H25" s="288"/>
      <c r="I25" s="288"/>
      <c r="J25" s="288"/>
      <c r="K25" s="288"/>
      <c r="L25" s="288"/>
      <c r="M25" s="288"/>
      <c r="N25" s="19"/>
      <c r="O25" s="19"/>
      <c r="P25" s="19"/>
      <c r="Q25" s="22"/>
      <c r="R25" s="19"/>
      <c r="S25" s="19"/>
      <c r="T25" s="19"/>
      <c r="U25" s="19"/>
      <c r="V25" s="19"/>
      <c r="W25" s="19"/>
      <c r="X25" s="19"/>
      <c r="Y25" s="19"/>
      <c r="Z25" s="19"/>
      <c r="AA25" s="19"/>
      <c r="AB25" s="19"/>
      <c r="AC25" s="289"/>
      <c r="AD25" s="289"/>
      <c r="AE25" s="289"/>
      <c r="AF25" s="289"/>
      <c r="AG25" s="289"/>
      <c r="AH25" s="289"/>
      <c r="AI25" s="21"/>
      <c r="AJ25" s="21"/>
      <c r="AK25" s="21"/>
      <c r="AL25" s="21"/>
      <c r="AM25" s="21"/>
      <c r="AN25" s="21"/>
      <c r="AO25" s="27"/>
      <c r="AP25" s="19"/>
      <c r="AQ25" s="19"/>
      <c r="AR25" s="19"/>
      <c r="AS25" s="19"/>
      <c r="AT25" s="19"/>
      <c r="AU25" s="19"/>
      <c r="AV25" s="19"/>
      <c r="AW25" s="19"/>
      <c r="AX25" s="19"/>
      <c r="AY25" s="19"/>
      <c r="AZ25" s="19"/>
      <c r="BA25" s="19"/>
      <c r="BB25" s="19"/>
      <c r="BO25" s="19"/>
      <c r="BP25" s="19"/>
      <c r="BQ25" s="19"/>
    </row>
    <row r="26" spans="3:69" ht="8.1" customHeight="1" x14ac:dyDescent="0.2">
      <c r="C26" s="19"/>
      <c r="D26" s="26"/>
      <c r="E26" s="406" t="s">
        <v>303</v>
      </c>
      <c r="F26" s="407"/>
      <c r="G26" s="407"/>
      <c r="H26" s="407"/>
      <c r="I26" s="407"/>
      <c r="J26" s="407"/>
      <c r="K26" s="407"/>
      <c r="L26" s="407"/>
      <c r="M26" s="428"/>
      <c r="N26" s="460">
        <v>0</v>
      </c>
      <c r="O26" s="461"/>
      <c r="P26" s="461"/>
      <c r="Q26" s="461"/>
      <c r="R26" s="461"/>
      <c r="S26" s="461"/>
      <c r="T26" s="461"/>
      <c r="U26" s="461"/>
      <c r="V26" s="461"/>
      <c r="W26" s="461"/>
      <c r="X26" s="461"/>
      <c r="Y26" s="462"/>
      <c r="Z26" s="19"/>
      <c r="AA26" s="21"/>
      <c r="AB26" s="21"/>
      <c r="AC26" s="406" t="s">
        <v>311</v>
      </c>
      <c r="AD26" s="407"/>
      <c r="AE26" s="407"/>
      <c r="AF26" s="407"/>
      <c r="AG26" s="407"/>
      <c r="AH26" s="407"/>
      <c r="AI26" s="467" t="s">
        <v>73</v>
      </c>
      <c r="AJ26" s="468"/>
      <c r="AK26" s="468"/>
      <c r="AL26" s="468"/>
      <c r="AM26" s="468"/>
      <c r="AN26" s="469"/>
      <c r="AO26" s="28"/>
      <c r="AW26" s="19"/>
      <c r="AX26" s="19"/>
      <c r="AY26" s="19"/>
      <c r="AZ26" s="19"/>
      <c r="BA26" s="19"/>
      <c r="BB26" s="19"/>
      <c r="BC26" s="19"/>
      <c r="BD26" s="19"/>
      <c r="BE26" s="19"/>
      <c r="BF26" s="19"/>
      <c r="BG26" s="19"/>
      <c r="BH26" s="19"/>
      <c r="BI26" s="19"/>
      <c r="BJ26" s="19"/>
      <c r="BK26" s="19"/>
      <c r="BL26" s="19"/>
      <c r="BM26" s="19"/>
      <c r="BN26" s="19"/>
      <c r="BO26" s="19"/>
      <c r="BP26" s="19"/>
      <c r="BQ26" s="19"/>
    </row>
    <row r="27" spans="3:69" ht="8.1" customHeight="1" thickBot="1" x14ac:dyDescent="0.25">
      <c r="C27" s="19"/>
      <c r="D27" s="26"/>
      <c r="E27" s="408"/>
      <c r="F27" s="409"/>
      <c r="G27" s="409"/>
      <c r="H27" s="409"/>
      <c r="I27" s="409"/>
      <c r="J27" s="409"/>
      <c r="K27" s="409"/>
      <c r="L27" s="409"/>
      <c r="M27" s="429"/>
      <c r="N27" s="463"/>
      <c r="O27" s="464"/>
      <c r="P27" s="464"/>
      <c r="Q27" s="464"/>
      <c r="R27" s="464"/>
      <c r="S27" s="464"/>
      <c r="T27" s="464"/>
      <c r="U27" s="464"/>
      <c r="V27" s="464"/>
      <c r="W27" s="464"/>
      <c r="X27" s="464"/>
      <c r="Y27" s="465"/>
      <c r="Z27" s="19"/>
      <c r="AA27" s="21"/>
      <c r="AB27" s="21"/>
      <c r="AC27" s="408"/>
      <c r="AD27" s="409"/>
      <c r="AE27" s="409"/>
      <c r="AF27" s="409"/>
      <c r="AG27" s="409"/>
      <c r="AH27" s="409"/>
      <c r="AI27" s="470"/>
      <c r="AJ27" s="471"/>
      <c r="AK27" s="471"/>
      <c r="AL27" s="471"/>
      <c r="AM27" s="471"/>
      <c r="AN27" s="472"/>
      <c r="AO27" s="28"/>
      <c r="AW27" s="19"/>
      <c r="AX27" s="19"/>
      <c r="AY27" s="19"/>
      <c r="AZ27" s="19"/>
      <c r="BA27" s="19"/>
      <c r="BB27" s="19"/>
      <c r="BC27" s="19"/>
      <c r="BD27" s="19"/>
      <c r="BE27" s="19"/>
      <c r="BF27" s="19"/>
      <c r="BG27" s="19"/>
      <c r="BH27" s="19"/>
      <c r="BI27" s="19"/>
      <c r="BJ27" s="19"/>
      <c r="BK27" s="19"/>
      <c r="BL27" s="19"/>
      <c r="BM27" s="19"/>
      <c r="BN27" s="19"/>
      <c r="BO27" s="19"/>
      <c r="BP27" s="19"/>
      <c r="BQ27" s="19"/>
    </row>
    <row r="28" spans="3:69" ht="8.1" customHeight="1" thickBot="1" x14ac:dyDescent="0.25">
      <c r="C28" s="19"/>
      <c r="D28" s="26"/>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27"/>
      <c r="AW28" s="19"/>
      <c r="AX28" s="19"/>
      <c r="AY28" s="19"/>
      <c r="AZ28" s="19"/>
      <c r="BA28" s="19"/>
      <c r="BB28" s="19"/>
      <c r="BC28" s="19"/>
      <c r="BD28" s="19"/>
      <c r="BE28" s="19"/>
      <c r="BF28" s="19"/>
      <c r="BG28" s="19"/>
      <c r="BH28" s="19"/>
      <c r="BI28" s="19"/>
      <c r="BJ28" s="19"/>
      <c r="BK28" s="19"/>
      <c r="BL28" s="19"/>
      <c r="BM28" s="19"/>
      <c r="BN28" s="19"/>
      <c r="BO28" s="19"/>
      <c r="BP28" s="19"/>
      <c r="BQ28" s="19"/>
    </row>
    <row r="29" spans="3:69" ht="8.1" customHeight="1" x14ac:dyDescent="0.2">
      <c r="C29" s="19"/>
      <c r="D29" s="26"/>
      <c r="E29" s="430" t="s">
        <v>300</v>
      </c>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F29" s="431"/>
      <c r="AG29" s="431"/>
      <c r="AH29" s="431"/>
      <c r="AI29" s="431"/>
      <c r="AJ29" s="431"/>
      <c r="AK29" s="431"/>
      <c r="AL29" s="431"/>
      <c r="AM29" s="431"/>
      <c r="AN29" s="432"/>
      <c r="AO29" s="27"/>
      <c r="AW29" s="19"/>
      <c r="AX29" s="19"/>
      <c r="AY29" s="19"/>
      <c r="AZ29" s="19"/>
      <c r="BA29" s="19"/>
      <c r="BB29" s="19"/>
      <c r="BC29" s="19"/>
      <c r="BD29" s="19"/>
      <c r="BE29" s="19"/>
      <c r="BF29" s="19"/>
      <c r="BG29" s="19"/>
      <c r="BH29" s="19"/>
      <c r="BI29" s="19"/>
      <c r="BJ29" s="19"/>
      <c r="BK29" s="19"/>
      <c r="BL29" s="19"/>
      <c r="BM29" s="19"/>
      <c r="BN29" s="19"/>
      <c r="BO29" s="19"/>
      <c r="BP29" s="19"/>
      <c r="BQ29" s="19"/>
    </row>
    <row r="30" spans="3:69" ht="8.1" customHeight="1" thickBot="1" x14ac:dyDescent="0.25">
      <c r="C30" s="19"/>
      <c r="D30" s="26"/>
      <c r="E30" s="433"/>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c r="AG30" s="434"/>
      <c r="AH30" s="434"/>
      <c r="AI30" s="434"/>
      <c r="AJ30" s="434"/>
      <c r="AK30" s="434"/>
      <c r="AL30" s="434"/>
      <c r="AM30" s="434"/>
      <c r="AN30" s="435"/>
      <c r="AO30" s="28"/>
      <c r="AW30" s="19"/>
      <c r="AX30" s="19"/>
      <c r="AY30" s="19"/>
      <c r="AZ30" s="19"/>
      <c r="BA30" s="19"/>
      <c r="BB30" s="19"/>
      <c r="BC30" s="19"/>
      <c r="BD30" s="19"/>
      <c r="BE30" s="19"/>
      <c r="BF30" s="19"/>
      <c r="BG30" s="19"/>
      <c r="BH30" s="19"/>
      <c r="BI30" s="19"/>
      <c r="BJ30" s="19"/>
      <c r="BK30" s="19"/>
      <c r="BL30" s="19"/>
      <c r="BM30" s="19"/>
      <c r="BN30" s="19"/>
      <c r="BO30" s="19"/>
      <c r="BP30" s="19"/>
      <c r="BQ30" s="19"/>
    </row>
    <row r="31" spans="3:69" ht="8.1" customHeight="1" thickBot="1" x14ac:dyDescent="0.25">
      <c r="C31" s="19"/>
      <c r="D31" s="26"/>
      <c r="E31" s="19"/>
      <c r="F31" s="19"/>
      <c r="G31" s="19"/>
      <c r="H31" s="19"/>
      <c r="I31" s="19"/>
      <c r="J31" s="19"/>
      <c r="K31" s="19"/>
      <c r="L31" s="19"/>
      <c r="M31" s="19"/>
      <c r="N31" s="19"/>
      <c r="O31" s="19"/>
      <c r="P31" s="19"/>
      <c r="Q31" s="19"/>
      <c r="R31" s="19"/>
      <c r="S31" s="19"/>
      <c r="T31" s="19"/>
      <c r="U31" s="19"/>
      <c r="V31" s="19"/>
      <c r="W31" s="19"/>
      <c r="X31" s="19"/>
      <c r="Y31" s="19"/>
      <c r="Z31" s="19"/>
      <c r="AA31" s="21"/>
      <c r="AB31" s="19"/>
      <c r="AC31" s="19"/>
      <c r="AD31" s="19"/>
      <c r="AE31" s="19"/>
      <c r="AF31" s="19"/>
      <c r="AG31" s="19"/>
      <c r="AH31" s="19"/>
      <c r="AI31" s="19"/>
      <c r="AJ31" s="19"/>
      <c r="AK31" s="19"/>
      <c r="AL31" s="19"/>
      <c r="AM31" s="19"/>
      <c r="AN31" s="21"/>
      <c r="AO31" s="28"/>
      <c r="AS31" s="133"/>
      <c r="AT31" s="133"/>
      <c r="AU31" s="133"/>
      <c r="AV31" s="133"/>
      <c r="AW31" s="19"/>
      <c r="AX31" s="19"/>
      <c r="AY31" s="19"/>
      <c r="AZ31" s="19"/>
      <c r="BA31" s="19"/>
      <c r="BB31" s="19"/>
      <c r="BC31" s="19"/>
      <c r="BD31" s="19"/>
      <c r="BE31" s="19"/>
      <c r="BF31" s="19"/>
      <c r="BG31" s="19"/>
      <c r="BH31" s="19"/>
      <c r="BI31" s="19"/>
      <c r="BJ31" s="19"/>
      <c r="BK31" s="19"/>
      <c r="BL31" s="19"/>
      <c r="BM31" s="19"/>
      <c r="BN31" s="19"/>
      <c r="BO31" s="19"/>
      <c r="BP31" s="19"/>
      <c r="BQ31" s="19"/>
    </row>
    <row r="32" spans="3:69" ht="8.1" customHeight="1" x14ac:dyDescent="0.2">
      <c r="C32" s="19"/>
      <c r="D32" s="26"/>
      <c r="E32" s="19"/>
      <c r="F32" s="19"/>
      <c r="G32" s="19"/>
      <c r="H32" s="19"/>
      <c r="I32" s="19"/>
      <c r="J32" s="19"/>
      <c r="K32" s="19"/>
      <c r="L32" s="394" t="s">
        <v>85</v>
      </c>
      <c r="M32" s="395"/>
      <c r="N32" s="395"/>
      <c r="O32" s="395"/>
      <c r="P32" s="396"/>
      <c r="Q32" s="400">
        <v>0</v>
      </c>
      <c r="R32" s="401"/>
      <c r="S32" s="401"/>
      <c r="T32" s="401"/>
      <c r="U32" s="401"/>
      <c r="V32" s="401"/>
      <c r="W32" s="401"/>
      <c r="X32" s="402"/>
      <c r="Y32" s="19"/>
      <c r="Z32" s="19"/>
      <c r="AA32" s="19"/>
      <c r="AB32" s="394" t="s">
        <v>86</v>
      </c>
      <c r="AC32" s="395"/>
      <c r="AD32" s="395"/>
      <c r="AE32" s="395"/>
      <c r="AF32" s="396"/>
      <c r="AG32" s="400">
        <v>0</v>
      </c>
      <c r="AH32" s="401"/>
      <c r="AI32" s="401"/>
      <c r="AJ32" s="401"/>
      <c r="AK32" s="401"/>
      <c r="AL32" s="401"/>
      <c r="AM32" s="401"/>
      <c r="AN32" s="402"/>
      <c r="AO32" s="27"/>
      <c r="AS32" s="133"/>
      <c r="AT32" s="133"/>
      <c r="AU32" s="133"/>
      <c r="AV32" s="133"/>
      <c r="AW32" s="19"/>
      <c r="AX32" s="19"/>
      <c r="AY32" s="19"/>
      <c r="AZ32" s="19"/>
      <c r="BA32" s="19"/>
      <c r="BB32" s="19"/>
      <c r="BC32" s="19"/>
      <c r="BD32" s="19"/>
      <c r="BE32" s="19"/>
      <c r="BF32" s="19"/>
      <c r="BG32" s="19"/>
      <c r="BH32" s="19"/>
      <c r="BI32" s="19"/>
      <c r="BJ32" s="19"/>
      <c r="BK32" s="19"/>
      <c r="BL32" s="19"/>
      <c r="BM32" s="19"/>
      <c r="BN32" s="19"/>
      <c r="BO32" s="19"/>
      <c r="BP32" s="19"/>
      <c r="BQ32" s="19"/>
    </row>
    <row r="33" spans="3:69" ht="8.1" customHeight="1" thickBot="1" x14ac:dyDescent="0.25">
      <c r="C33" s="19"/>
      <c r="D33" s="26"/>
      <c r="E33" s="19"/>
      <c r="F33" s="19"/>
      <c r="G33" s="19"/>
      <c r="H33" s="19"/>
      <c r="I33" s="19"/>
      <c r="J33" s="19"/>
      <c r="K33" s="19"/>
      <c r="L33" s="397"/>
      <c r="M33" s="398"/>
      <c r="N33" s="398"/>
      <c r="O33" s="398"/>
      <c r="P33" s="399"/>
      <c r="Q33" s="403"/>
      <c r="R33" s="404"/>
      <c r="S33" s="404"/>
      <c r="T33" s="404"/>
      <c r="U33" s="404"/>
      <c r="V33" s="404"/>
      <c r="W33" s="404"/>
      <c r="X33" s="405"/>
      <c r="Y33" s="19"/>
      <c r="Z33" s="19"/>
      <c r="AA33" s="19"/>
      <c r="AB33" s="397"/>
      <c r="AC33" s="398"/>
      <c r="AD33" s="398"/>
      <c r="AE33" s="398"/>
      <c r="AF33" s="399"/>
      <c r="AG33" s="403"/>
      <c r="AH33" s="404"/>
      <c r="AI33" s="404"/>
      <c r="AJ33" s="404"/>
      <c r="AK33" s="404"/>
      <c r="AL33" s="404"/>
      <c r="AM33" s="404"/>
      <c r="AN33" s="405"/>
      <c r="AO33" s="27"/>
      <c r="AS33" s="133"/>
      <c r="AT33" s="133"/>
      <c r="AU33" s="133"/>
      <c r="AV33" s="133"/>
      <c r="AZ33" s="19"/>
      <c r="BA33" s="19"/>
      <c r="BB33" s="19"/>
      <c r="BC33" s="19"/>
      <c r="BD33" s="19"/>
      <c r="BE33" s="19"/>
      <c r="BF33" s="19"/>
      <c r="BG33" s="19"/>
      <c r="BH33" s="19"/>
      <c r="BI33" s="19"/>
      <c r="BJ33" s="19"/>
      <c r="BK33" s="19"/>
      <c r="BL33" s="19"/>
      <c r="BM33" s="19"/>
      <c r="BN33" s="19"/>
      <c r="BO33" s="19"/>
      <c r="BP33" s="19"/>
      <c r="BQ33" s="19"/>
    </row>
    <row r="34" spans="3:69" ht="8.1" customHeight="1" x14ac:dyDescent="0.2">
      <c r="D34" s="26"/>
      <c r="E34" s="19"/>
      <c r="F34" s="19"/>
      <c r="G34" s="19"/>
      <c r="H34" s="19"/>
      <c r="I34" s="19"/>
      <c r="J34" s="19"/>
      <c r="K34" s="19"/>
      <c r="L34" s="19"/>
      <c r="M34" s="19"/>
      <c r="N34" s="19"/>
      <c r="O34" s="19"/>
      <c r="P34" s="19"/>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8"/>
      <c r="AS34" s="133"/>
      <c r="AT34" s="133"/>
      <c r="AU34" s="133"/>
      <c r="AV34" s="133"/>
      <c r="BG34" s="19"/>
      <c r="BH34" s="19"/>
      <c r="BI34" s="19"/>
      <c r="BJ34" s="19"/>
      <c r="BK34" s="19"/>
      <c r="BL34" s="19"/>
      <c r="BM34" s="19"/>
      <c r="BN34" s="19"/>
      <c r="BO34" s="19"/>
      <c r="BP34" s="19"/>
      <c r="BQ34" s="19"/>
    </row>
    <row r="35" spans="3:69" ht="8.1" customHeight="1" x14ac:dyDescent="0.2">
      <c r="D35" s="26"/>
      <c r="E35" s="19"/>
      <c r="F35" s="19"/>
      <c r="G35" s="19"/>
      <c r="H35" s="19"/>
      <c r="I35" s="19"/>
      <c r="J35" s="19"/>
      <c r="K35" s="19"/>
      <c r="L35" s="19"/>
      <c r="M35" s="19"/>
      <c r="N35" s="19"/>
      <c r="O35" s="19"/>
      <c r="P35" s="19"/>
      <c r="Q35" s="19"/>
      <c r="R35" s="19"/>
      <c r="S35" s="19"/>
      <c r="T35" s="19"/>
      <c r="U35" s="19"/>
      <c r="V35" s="19"/>
      <c r="W35" s="19"/>
      <c r="X35" s="19"/>
      <c r="Y35" s="19"/>
      <c r="Z35" s="21"/>
      <c r="AA35" s="21"/>
      <c r="AB35" s="21"/>
      <c r="AC35" s="21"/>
      <c r="AD35" s="21"/>
      <c r="AE35" s="21"/>
      <c r="AF35" s="21"/>
      <c r="AG35" s="21"/>
      <c r="AH35" s="21"/>
      <c r="AI35" s="21"/>
      <c r="AJ35" s="21"/>
      <c r="AK35" s="21"/>
      <c r="AL35" s="21"/>
      <c r="AM35" s="21"/>
      <c r="AN35" s="21"/>
      <c r="AO35" s="28"/>
      <c r="AS35" s="133"/>
      <c r="AT35" s="133"/>
      <c r="AU35" s="133"/>
      <c r="AV35" s="133"/>
      <c r="BG35" s="19"/>
      <c r="BH35" s="19"/>
      <c r="BI35" s="19"/>
      <c r="BJ35" s="19"/>
      <c r="BK35" s="19"/>
      <c r="BL35" s="19"/>
      <c r="BM35" s="19"/>
      <c r="BN35" s="19"/>
      <c r="BO35" s="19"/>
      <c r="BP35" s="19"/>
      <c r="BQ35" s="19"/>
    </row>
    <row r="36" spans="3:69" ht="8.1" customHeight="1" x14ac:dyDescent="0.2">
      <c r="D36" s="26"/>
      <c r="E36" s="19"/>
      <c r="F36" s="19"/>
      <c r="G36" s="19"/>
      <c r="H36" s="19"/>
      <c r="I36" s="19"/>
      <c r="J36" s="19"/>
      <c r="K36" s="19"/>
      <c r="L36" s="19"/>
      <c r="M36" s="19"/>
      <c r="N36" s="19"/>
      <c r="O36" s="19"/>
      <c r="P36" s="19"/>
      <c r="Q36" s="19"/>
      <c r="R36" s="19"/>
      <c r="S36" s="19"/>
      <c r="T36" s="19"/>
      <c r="U36" s="19"/>
      <c r="V36" s="19"/>
      <c r="W36" s="19"/>
      <c r="X36" s="19"/>
      <c r="Y36" s="19"/>
      <c r="Z36" s="21"/>
      <c r="AA36" s="19"/>
      <c r="AB36" s="19"/>
      <c r="AC36" s="19"/>
      <c r="AD36" s="19"/>
      <c r="AE36" s="19"/>
      <c r="AF36" s="19"/>
      <c r="AG36" s="19"/>
      <c r="AH36" s="19"/>
      <c r="AI36" s="19"/>
      <c r="AJ36" s="19"/>
      <c r="AK36" s="19"/>
      <c r="AL36" s="19"/>
      <c r="AM36" s="19"/>
      <c r="AN36" s="19"/>
      <c r="AO36" s="27"/>
      <c r="AS36" s="133"/>
      <c r="AT36" s="133"/>
      <c r="AU36" s="133"/>
      <c r="AV36" s="133"/>
      <c r="AZ36" s="19"/>
      <c r="BA36" s="19"/>
      <c r="BB36" s="19"/>
      <c r="BC36" s="19"/>
      <c r="BD36" s="19"/>
      <c r="BE36" s="19"/>
      <c r="BF36" s="19"/>
      <c r="BG36" s="19"/>
      <c r="BH36" s="19"/>
      <c r="BI36" s="19"/>
      <c r="BJ36" s="19"/>
      <c r="BK36" s="19"/>
      <c r="BL36" s="19"/>
      <c r="BM36" s="19"/>
      <c r="BN36" s="19"/>
      <c r="BO36" s="19"/>
      <c r="BP36" s="19"/>
      <c r="BQ36" s="19"/>
    </row>
    <row r="37" spans="3:69" ht="8.1" customHeight="1" x14ac:dyDescent="0.2">
      <c r="D37" s="26"/>
      <c r="E37" s="19"/>
      <c r="F37" s="19"/>
      <c r="G37" s="19"/>
      <c r="H37" s="19"/>
      <c r="I37" s="19"/>
      <c r="J37" s="19"/>
      <c r="K37" s="19"/>
      <c r="L37" s="19"/>
      <c r="M37" s="19"/>
      <c r="N37" s="19"/>
      <c r="O37" s="19"/>
      <c r="P37" s="19"/>
      <c r="Q37" s="21"/>
      <c r="R37" s="21"/>
      <c r="S37" s="21"/>
      <c r="T37" s="21"/>
      <c r="U37" s="21"/>
      <c r="V37" s="21"/>
      <c r="W37" s="21"/>
      <c r="X37" s="21"/>
      <c r="Y37" s="21"/>
      <c r="Z37" s="21"/>
      <c r="AA37" s="19"/>
      <c r="AB37" s="19"/>
      <c r="AC37" s="19"/>
      <c r="AD37" s="19"/>
      <c r="AE37" s="19"/>
      <c r="AF37" s="19"/>
      <c r="AG37" s="19"/>
      <c r="AH37" s="19"/>
      <c r="AI37" s="19"/>
      <c r="AJ37" s="19"/>
      <c r="AK37" s="19"/>
      <c r="AL37" s="19"/>
      <c r="AM37" s="19"/>
      <c r="AN37" s="19"/>
      <c r="AO37" s="27"/>
      <c r="AS37" s="133"/>
      <c r="AT37" s="133"/>
      <c r="AU37" s="133"/>
      <c r="AV37" s="133"/>
      <c r="AZ37" s="19"/>
      <c r="BA37" s="19"/>
      <c r="BB37" s="19"/>
      <c r="BC37" s="19"/>
      <c r="BD37" s="19"/>
      <c r="BE37" s="19"/>
      <c r="BF37" s="19"/>
      <c r="BG37" s="19"/>
      <c r="BH37" s="19"/>
      <c r="BI37" s="19"/>
      <c r="BJ37" s="19"/>
      <c r="BK37" s="19"/>
      <c r="BL37" s="19"/>
      <c r="BM37" s="19"/>
      <c r="BN37" s="19"/>
      <c r="BO37" s="19"/>
      <c r="BP37" s="19"/>
      <c r="BQ37" s="19"/>
    </row>
    <row r="38" spans="3:69" ht="8.1" customHeight="1" thickBot="1" x14ac:dyDescent="0.25">
      <c r="D38" s="29"/>
      <c r="E38" s="30"/>
      <c r="F38" s="37"/>
      <c r="G38" s="37"/>
      <c r="H38" s="37"/>
      <c r="I38" s="37"/>
      <c r="J38" s="37"/>
      <c r="K38" s="37"/>
      <c r="L38" s="37"/>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2"/>
      <c r="AS38" s="133"/>
      <c r="AT38" s="133"/>
      <c r="AU38" s="133"/>
      <c r="AV38" s="133"/>
      <c r="AZ38" s="19"/>
      <c r="BA38" s="19"/>
      <c r="BB38" s="19"/>
      <c r="BC38" s="19"/>
      <c r="BD38" s="19"/>
      <c r="BE38" s="19"/>
      <c r="BF38" s="19"/>
      <c r="BG38" s="19"/>
      <c r="BH38" s="19"/>
      <c r="BI38" s="19"/>
      <c r="BJ38" s="19"/>
      <c r="BK38" s="19"/>
      <c r="BL38" s="19"/>
      <c r="BM38" s="19"/>
      <c r="BN38" s="19"/>
      <c r="BO38" s="19"/>
      <c r="BP38" s="19"/>
      <c r="BQ38" s="19"/>
    </row>
    <row r="39" spans="3:69" ht="8.1" customHeight="1" x14ac:dyDescent="0.2">
      <c r="D39" s="483" t="s">
        <v>356</v>
      </c>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c r="AG39" s="483"/>
      <c r="AH39" s="483"/>
      <c r="AI39" s="483"/>
      <c r="AJ39" s="483"/>
      <c r="AK39" s="483"/>
      <c r="AL39" s="483"/>
      <c r="AM39" s="483"/>
      <c r="AN39" s="483"/>
      <c r="AO39" s="483"/>
      <c r="AS39" s="133"/>
      <c r="AT39" s="133"/>
      <c r="AU39" s="133"/>
      <c r="AV39" s="133"/>
      <c r="AZ39" s="19"/>
      <c r="BA39" s="19"/>
      <c r="BB39" s="19"/>
      <c r="BC39" s="19"/>
      <c r="BD39" s="19"/>
      <c r="BE39" s="19"/>
      <c r="BF39" s="19"/>
      <c r="BG39" s="19"/>
      <c r="BH39" s="19"/>
      <c r="BI39" s="19"/>
      <c r="BJ39" s="19"/>
      <c r="BK39" s="19"/>
      <c r="BL39" s="19"/>
      <c r="BM39" s="19"/>
      <c r="BN39" s="19"/>
      <c r="BO39" s="19"/>
      <c r="BP39" s="19"/>
      <c r="BQ39" s="19"/>
    </row>
    <row r="40" spans="3:69" ht="8.1" customHeight="1" x14ac:dyDescent="0.2">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c r="AG40" s="483"/>
      <c r="AH40" s="483"/>
      <c r="AI40" s="483"/>
      <c r="AJ40" s="483"/>
      <c r="AK40" s="483"/>
      <c r="AL40" s="483"/>
      <c r="AM40" s="483"/>
      <c r="AN40" s="483"/>
      <c r="AO40" s="483"/>
      <c r="AS40" s="133"/>
      <c r="AT40" s="133"/>
      <c r="AU40" s="133"/>
      <c r="AV40" s="133"/>
      <c r="AZ40" s="19"/>
      <c r="BA40" s="19"/>
      <c r="BB40" s="19"/>
      <c r="BC40" s="19"/>
      <c r="BD40" s="19"/>
      <c r="BE40" s="19"/>
      <c r="BF40" s="19"/>
      <c r="BG40" s="19"/>
      <c r="BH40" s="19"/>
      <c r="BI40" s="19"/>
      <c r="BJ40" s="19"/>
      <c r="BK40" s="19"/>
      <c r="BL40" s="19"/>
      <c r="BM40" s="19"/>
      <c r="BN40" s="19"/>
      <c r="BO40" s="19"/>
      <c r="BP40" s="19"/>
      <c r="BQ40" s="19"/>
    </row>
    <row r="41" spans="3:69" ht="8.1" customHeight="1" x14ac:dyDescent="0.2">
      <c r="C41" s="133"/>
      <c r="D41" s="483" t="s">
        <v>301</v>
      </c>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483"/>
      <c r="AO41" s="483"/>
      <c r="AP41" s="19"/>
      <c r="AQ41" s="19"/>
      <c r="AS41" s="133"/>
      <c r="AT41" s="133"/>
      <c r="AU41" s="133"/>
      <c r="AV41" s="133"/>
      <c r="AZ41" s="19"/>
      <c r="BA41" s="19"/>
      <c r="BB41" s="19"/>
      <c r="BC41" s="19"/>
      <c r="BD41" s="19"/>
      <c r="BE41" s="19"/>
      <c r="BF41" s="19"/>
      <c r="BG41" s="19"/>
      <c r="BH41" s="19"/>
      <c r="BI41" s="19"/>
      <c r="BJ41" s="19"/>
      <c r="BK41" s="19"/>
      <c r="BL41" s="19"/>
      <c r="BM41" s="19"/>
      <c r="BN41" s="19"/>
      <c r="BO41" s="19"/>
      <c r="BP41" s="19"/>
      <c r="BQ41" s="19"/>
    </row>
    <row r="42" spans="3:69" ht="8.1" customHeight="1" x14ac:dyDescent="0.2">
      <c r="D42" s="483"/>
      <c r="E42" s="483"/>
      <c r="F42" s="483"/>
      <c r="G42" s="483"/>
      <c r="H42" s="483"/>
      <c r="I42" s="483"/>
      <c r="J42" s="483"/>
      <c r="K42" s="483"/>
      <c r="L42" s="483"/>
      <c r="M42" s="483"/>
      <c r="N42" s="483"/>
      <c r="O42" s="483"/>
      <c r="P42" s="483"/>
      <c r="Q42" s="483"/>
      <c r="R42" s="483"/>
      <c r="S42" s="483"/>
      <c r="T42" s="483"/>
      <c r="U42" s="483"/>
      <c r="V42" s="483"/>
      <c r="W42" s="483"/>
      <c r="X42" s="483"/>
      <c r="Y42" s="483"/>
      <c r="Z42" s="483"/>
      <c r="AA42" s="483"/>
      <c r="AB42" s="483"/>
      <c r="AC42" s="483"/>
      <c r="AD42" s="483"/>
      <c r="AE42" s="483"/>
      <c r="AF42" s="483"/>
      <c r="AG42" s="483"/>
      <c r="AH42" s="483"/>
      <c r="AI42" s="483"/>
      <c r="AJ42" s="483"/>
      <c r="AK42" s="483"/>
      <c r="AL42" s="483"/>
      <c r="AM42" s="483"/>
      <c r="AN42" s="483"/>
      <c r="AO42" s="483"/>
      <c r="AP42" s="19"/>
      <c r="AQ42" s="19"/>
      <c r="AS42" s="133"/>
      <c r="AT42" s="133"/>
      <c r="AU42" s="133"/>
      <c r="AV42" s="133"/>
    </row>
    <row r="43" spans="3:69" ht="8.1" customHeight="1" x14ac:dyDescent="0.2">
      <c r="D43" s="466" t="s">
        <v>389</v>
      </c>
      <c r="E43" s="466"/>
      <c r="F43" s="466"/>
      <c r="G43" s="466"/>
      <c r="H43" s="466"/>
      <c r="I43" s="466"/>
      <c r="J43" s="466"/>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K43" s="466"/>
      <c r="AL43" s="466"/>
      <c r="AM43" s="466"/>
      <c r="AN43" s="466"/>
      <c r="AO43" s="466"/>
      <c r="AP43" s="19"/>
      <c r="AQ43" s="19"/>
      <c r="AR43" s="19"/>
      <c r="AS43" s="133"/>
      <c r="AT43" s="133"/>
      <c r="AU43" s="133"/>
      <c r="AV43" s="133"/>
    </row>
    <row r="44" spans="3:69" ht="8.1" customHeight="1" x14ac:dyDescent="0.2">
      <c r="D44" s="466"/>
      <c r="E44" s="466"/>
      <c r="F44" s="466"/>
      <c r="G44" s="466"/>
      <c r="H44" s="466"/>
      <c r="I44" s="466"/>
      <c r="J44" s="466"/>
      <c r="K44" s="466"/>
      <c r="L44" s="466"/>
      <c r="M44" s="466"/>
      <c r="N44" s="466"/>
      <c r="O44" s="466"/>
      <c r="P44" s="466"/>
      <c r="Q44" s="466"/>
      <c r="R44" s="466"/>
      <c r="S44" s="466"/>
      <c r="T44" s="466"/>
      <c r="U44" s="466"/>
      <c r="V44" s="466"/>
      <c r="W44" s="466"/>
      <c r="X44" s="466"/>
      <c r="Y44" s="466"/>
      <c r="Z44" s="466"/>
      <c r="AA44" s="466"/>
      <c r="AB44" s="466"/>
      <c r="AC44" s="466"/>
      <c r="AD44" s="466"/>
      <c r="AE44" s="466"/>
      <c r="AF44" s="466"/>
      <c r="AG44" s="466"/>
      <c r="AH44" s="466"/>
      <c r="AI44" s="466"/>
      <c r="AJ44" s="466"/>
      <c r="AK44" s="466"/>
      <c r="AL44" s="466"/>
      <c r="AM44" s="466"/>
      <c r="AN44" s="466"/>
      <c r="AO44" s="466"/>
      <c r="AP44" s="19"/>
      <c r="AQ44" s="19"/>
      <c r="AR44" s="19"/>
      <c r="AS44" s="133"/>
      <c r="AT44" s="133"/>
      <c r="AU44" s="133"/>
      <c r="AV44" s="133"/>
    </row>
    <row r="45" spans="3:69" ht="8.1" customHeight="1" x14ac:dyDescent="0.2">
      <c r="D45" s="466"/>
      <c r="E45" s="466"/>
      <c r="F45" s="466"/>
      <c r="G45" s="466"/>
      <c r="H45" s="466"/>
      <c r="I45" s="466"/>
      <c r="J45" s="466"/>
      <c r="K45" s="466"/>
      <c r="L45" s="466"/>
      <c r="M45" s="466"/>
      <c r="N45" s="466"/>
      <c r="O45" s="466"/>
      <c r="P45" s="466"/>
      <c r="Q45" s="466"/>
      <c r="R45" s="466"/>
      <c r="S45" s="466"/>
      <c r="T45" s="466"/>
      <c r="U45" s="466"/>
      <c r="V45" s="466"/>
      <c r="W45" s="466"/>
      <c r="X45" s="466"/>
      <c r="Y45" s="466"/>
      <c r="Z45" s="466"/>
      <c r="AA45" s="466"/>
      <c r="AB45" s="466"/>
      <c r="AC45" s="466"/>
      <c r="AD45" s="466"/>
      <c r="AE45" s="466"/>
      <c r="AF45" s="466"/>
      <c r="AG45" s="466"/>
      <c r="AH45" s="466"/>
      <c r="AI45" s="466"/>
      <c r="AJ45" s="466"/>
      <c r="AK45" s="466"/>
      <c r="AL45" s="466"/>
      <c r="AM45" s="466"/>
      <c r="AN45" s="466"/>
      <c r="AO45" s="466"/>
      <c r="AP45" s="19"/>
      <c r="AQ45" s="19"/>
      <c r="AR45" s="19"/>
      <c r="AS45" s="133"/>
      <c r="AT45" s="133"/>
      <c r="AU45" s="133"/>
      <c r="AV45" s="133"/>
    </row>
    <row r="46" spans="3:69" ht="8.1" customHeight="1" x14ac:dyDescent="0.2">
      <c r="D46" s="466"/>
      <c r="E46" s="466"/>
      <c r="F46" s="466"/>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19"/>
      <c r="AQ46" s="19"/>
      <c r="AR46" s="19"/>
      <c r="AS46" s="133"/>
      <c r="AT46" s="133"/>
      <c r="AU46" s="133"/>
      <c r="AV46" s="133"/>
    </row>
    <row r="47" spans="3:69" ht="8.1" customHeight="1" x14ac:dyDescent="0.2">
      <c r="D47" s="466"/>
      <c r="E47" s="466"/>
      <c r="F47" s="466"/>
      <c r="G47" s="466"/>
      <c r="H47" s="466"/>
      <c r="I47" s="466"/>
      <c r="J47" s="466"/>
      <c r="K47" s="466"/>
      <c r="L47" s="466"/>
      <c r="M47" s="466"/>
      <c r="N47" s="466"/>
      <c r="O47" s="466"/>
      <c r="P47" s="466"/>
      <c r="Q47" s="466"/>
      <c r="R47" s="466"/>
      <c r="S47" s="466"/>
      <c r="T47" s="466"/>
      <c r="U47" s="466"/>
      <c r="V47" s="466"/>
      <c r="W47" s="466"/>
      <c r="X47" s="466"/>
      <c r="Y47" s="466"/>
      <c r="Z47" s="466"/>
      <c r="AA47" s="466"/>
      <c r="AB47" s="466"/>
      <c r="AC47" s="466"/>
      <c r="AD47" s="466"/>
      <c r="AE47" s="466"/>
      <c r="AF47" s="466"/>
      <c r="AG47" s="466"/>
      <c r="AH47" s="466"/>
      <c r="AI47" s="466"/>
      <c r="AJ47" s="466"/>
      <c r="AK47" s="466"/>
      <c r="AL47" s="466"/>
      <c r="AM47" s="466"/>
      <c r="AN47" s="466"/>
      <c r="AO47" s="466"/>
      <c r="AP47" s="19"/>
      <c r="AQ47" s="19"/>
      <c r="AR47" s="19"/>
      <c r="AS47" s="19"/>
      <c r="AT47" s="19"/>
      <c r="AU47" s="19"/>
      <c r="AV47" s="19"/>
    </row>
    <row r="48" spans="3:69" ht="8.1" customHeight="1" x14ac:dyDescent="0.2">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row>
    <row r="49" spans="4:43" ht="8.1" customHeight="1" x14ac:dyDescent="0.2">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row>
    <row r="50" spans="4:43" ht="8.1" customHeight="1" x14ac:dyDescent="0.2">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row>
    <row r="51" spans="4:43" ht="8.1" customHeight="1" x14ac:dyDescent="0.2">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row>
    <row r="52" spans="4:43" ht="8.1" customHeight="1" x14ac:dyDescent="0.2">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row>
    <row r="349" spans="1:1" ht="8.1" customHeight="1" x14ac:dyDescent="0.2">
      <c r="A349" s="148"/>
    </row>
  </sheetData>
  <sheetProtection sheet="1" objects="1" scenarios="1" selectLockedCells="1"/>
  <mergeCells count="35">
    <mergeCell ref="D43:AO47"/>
    <mergeCell ref="AI26:AN27"/>
    <mergeCell ref="N26:Y27"/>
    <mergeCell ref="E20:M21"/>
    <mergeCell ref="N20:Y21"/>
    <mergeCell ref="D39:AO40"/>
    <mergeCell ref="AC23:AH24"/>
    <mergeCell ref="AI23:AN24"/>
    <mergeCell ref="AC26:AH27"/>
    <mergeCell ref="E23:M24"/>
    <mergeCell ref="E26:M27"/>
    <mergeCell ref="D41:AO42"/>
    <mergeCell ref="N14:R15"/>
    <mergeCell ref="E11:M12"/>
    <mergeCell ref="N23:Y24"/>
    <mergeCell ref="E17:M18"/>
    <mergeCell ref="N11:Y12"/>
    <mergeCell ref="N17:Y18"/>
    <mergeCell ref="E14:M15"/>
    <mergeCell ref="D3:AO5"/>
    <mergeCell ref="L32:P33"/>
    <mergeCell ref="AB32:AF33"/>
    <mergeCell ref="Q32:X33"/>
    <mergeCell ref="AG32:AN33"/>
    <mergeCell ref="AC20:AH21"/>
    <mergeCell ref="AI20:AN21"/>
    <mergeCell ref="AC17:AH18"/>
    <mergeCell ref="AI17:AN18"/>
    <mergeCell ref="AC8:AH9"/>
    <mergeCell ref="AC11:AH12"/>
    <mergeCell ref="AI11:AN12"/>
    <mergeCell ref="AI8:AN9"/>
    <mergeCell ref="E29:AN30"/>
    <mergeCell ref="E8:M9"/>
    <mergeCell ref="N8:R9"/>
  </mergeCells>
  <dataValidations count="4">
    <dataValidation type="decimal" allowBlank="1" showInputMessage="1" showErrorMessage="1" sqref="N20:Y21">
      <formula1>0</formula1>
      <formula2>9.99999999999999E+34</formula2>
    </dataValidation>
    <dataValidation type="decimal" allowBlank="1" showInputMessage="1" showErrorMessage="1" sqref="N14:R15">
      <formula1>0</formula1>
      <formula2>100</formula2>
    </dataValidation>
    <dataValidation type="whole" operator="greaterThan" allowBlank="1" showInputMessage="1" showErrorMessage="1" sqref="AI17">
      <formula1>0</formula1>
    </dataValidation>
    <dataValidation type="decimal" operator="greaterThanOrEqual" allowBlank="1" showInputMessage="1" showErrorMessage="1" sqref="N17:Y18">
      <formula1>0</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59427" r:id="rId4" name="Graphs">
          <controlPr autoLine="0" r:id="rId5">
            <anchor moveWithCells="1">
              <from>
                <xdr:col>41</xdr:col>
                <xdr:colOff>104775</xdr:colOff>
                <xdr:row>9</xdr:row>
                <xdr:rowOff>76200</xdr:rowOff>
              </from>
              <to>
                <xdr:col>46</xdr:col>
                <xdr:colOff>114300</xdr:colOff>
                <xdr:row>19</xdr:row>
                <xdr:rowOff>19050</xdr:rowOff>
              </to>
            </anchor>
          </controlPr>
        </control>
      </mc:Choice>
      <mc:Fallback>
        <control shapeId="59427" r:id="rId4" name="Graphs"/>
      </mc:Fallback>
    </mc:AlternateContent>
    <mc:AlternateContent xmlns:mc="http://schemas.openxmlformats.org/markup-compatibility/2006">
      <mc:Choice Requires="x14">
        <control shapeId="59422" r:id="rId6" name="Home">
          <controlPr autoLine="0" r:id="rId7">
            <anchor moveWithCells="1">
              <from>
                <xdr:col>41</xdr:col>
                <xdr:colOff>104775</xdr:colOff>
                <xdr:row>1</xdr:row>
                <xdr:rowOff>76200</xdr:rowOff>
              </from>
              <to>
                <xdr:col>46</xdr:col>
                <xdr:colOff>114300</xdr:colOff>
                <xdr:row>9</xdr:row>
                <xdr:rowOff>47625</xdr:rowOff>
              </to>
            </anchor>
          </controlPr>
        </control>
      </mc:Choice>
      <mc:Fallback>
        <control shapeId="59422" r:id="rId6" name="Home"/>
      </mc:Fallback>
    </mc:AlternateContent>
    <mc:AlternateContent xmlns:mc="http://schemas.openxmlformats.org/markup-compatibility/2006">
      <mc:Choice Requires="x14">
        <control shapeId="59421" r:id="rId8" name="CheckBox2">
          <controlPr autoLine="0" r:id="rId9">
            <anchor moveWithCells="1">
              <from>
                <xdr:col>25</xdr:col>
                <xdr:colOff>28575</xdr:colOff>
                <xdr:row>25</xdr:row>
                <xdr:rowOff>0</xdr:rowOff>
              </from>
              <to>
                <xdr:col>27</xdr:col>
                <xdr:colOff>9525</xdr:colOff>
                <xdr:row>27</xdr:row>
                <xdr:rowOff>57150</xdr:rowOff>
              </to>
            </anchor>
          </controlPr>
        </control>
      </mc:Choice>
      <mc:Fallback>
        <control shapeId="59421" r:id="rId8" name="CheckBox2"/>
      </mc:Fallback>
    </mc:AlternateContent>
    <mc:AlternateContent xmlns:mc="http://schemas.openxmlformats.org/markup-compatibility/2006">
      <mc:Choice Requires="x14">
        <control shapeId="59394" r:id="rId10" name="CalculateCommandButton">
          <controlPr defaultSize="0" autoLine="0" r:id="rId11">
            <anchor moveWithCells="1">
              <from>
                <xdr:col>4</xdr:col>
                <xdr:colOff>9525</xdr:colOff>
                <xdr:row>31</xdr:row>
                <xdr:rowOff>19050</xdr:rowOff>
              </from>
              <to>
                <xdr:col>9</xdr:col>
                <xdr:colOff>0</xdr:colOff>
                <xdr:row>33</xdr:row>
                <xdr:rowOff>57150</xdr:rowOff>
              </to>
            </anchor>
          </controlPr>
        </control>
      </mc:Choice>
      <mc:Fallback>
        <control shapeId="59394" r:id="rId10" name="CalculateCommandButton"/>
      </mc:Fallback>
    </mc:AlternateContent>
    <mc:AlternateContent xmlns:mc="http://schemas.openxmlformats.org/markup-compatibility/2006">
      <mc:Choice Requires="x14">
        <control shapeId="59395" r:id="rId12" name="InsertCommandButton">
          <controlPr defaultSize="0" autoLine="0" r:id="rId13">
            <anchor moveWithCells="1">
              <from>
                <xdr:col>4</xdr:col>
                <xdr:colOff>0</xdr:colOff>
                <xdr:row>34</xdr:row>
                <xdr:rowOff>38100</xdr:rowOff>
              </from>
              <to>
                <xdr:col>8</xdr:col>
                <xdr:colOff>171450</xdr:colOff>
                <xdr:row>36</xdr:row>
                <xdr:rowOff>76200</xdr:rowOff>
              </to>
            </anchor>
          </controlPr>
        </control>
      </mc:Choice>
      <mc:Fallback>
        <control shapeId="59395" r:id="rId12" name="InsertCommandButton"/>
      </mc:Fallback>
    </mc:AlternateContent>
    <mc:AlternateContent xmlns:mc="http://schemas.openxmlformats.org/markup-compatibility/2006">
      <mc:Choice Requires="x14">
        <control shapeId="59396" r:id="rId14" name="ShowDataCommandButton">
          <controlPr defaultSize="0" autoLine="0" r:id="rId15">
            <anchor moveWithCells="1">
              <from>
                <xdr:col>34</xdr:col>
                <xdr:colOff>161925</xdr:colOff>
                <xdr:row>34</xdr:row>
                <xdr:rowOff>38100</xdr:rowOff>
              </from>
              <to>
                <xdr:col>39</xdr:col>
                <xdr:colOff>152400</xdr:colOff>
                <xdr:row>36</xdr:row>
                <xdr:rowOff>76200</xdr:rowOff>
              </to>
            </anchor>
          </controlPr>
        </control>
      </mc:Choice>
      <mc:Fallback>
        <control shapeId="59396" r:id="rId14" name="ShowDataCommandButton"/>
      </mc:Fallback>
    </mc:AlternateContent>
    <mc:AlternateContent xmlns:mc="http://schemas.openxmlformats.org/markup-compatibility/2006">
      <mc:Choice Requires="x14">
        <control shapeId="59400" r:id="rId16" name="CheckBox1">
          <controlPr autoLine="0" r:id="rId17">
            <anchor moveWithCells="1">
              <from>
                <xdr:col>27</xdr:col>
                <xdr:colOff>171450</xdr:colOff>
                <xdr:row>12</xdr:row>
                <xdr:rowOff>85725</xdr:rowOff>
              </from>
              <to>
                <xdr:col>40</xdr:col>
                <xdr:colOff>9525</xdr:colOff>
                <xdr:row>14</xdr:row>
                <xdr:rowOff>85725</xdr:rowOff>
              </to>
            </anchor>
          </controlPr>
        </control>
      </mc:Choice>
      <mc:Fallback>
        <control shapeId="59400" r:id="rId16" name="CheckBox1"/>
      </mc:Fallback>
    </mc:AlternateContent>
    <mc:AlternateContent xmlns:mc="http://schemas.openxmlformats.org/markup-compatibility/2006">
      <mc:Choice Requires="x14">
        <control shapeId="59409" r:id="rId18" name="DeleteCommandButton">
          <controlPr defaultSize="0" autoLine="0" r:id="rId19">
            <anchor moveWithCells="1">
              <from>
                <xdr:col>9</xdr:col>
                <xdr:colOff>47625</xdr:colOff>
                <xdr:row>34</xdr:row>
                <xdr:rowOff>38100</xdr:rowOff>
              </from>
              <to>
                <xdr:col>14</xdr:col>
                <xdr:colOff>38100</xdr:colOff>
                <xdr:row>36</xdr:row>
                <xdr:rowOff>76200</xdr:rowOff>
              </to>
            </anchor>
          </controlPr>
        </control>
      </mc:Choice>
      <mc:Fallback>
        <control shapeId="59409" r:id="rId18" name="DeleteCommandButton"/>
      </mc:Fallback>
    </mc:AlternateContent>
  </controls>
  <extLst>
    <ext xmlns:x14="http://schemas.microsoft.com/office/spreadsheetml/2009/9/main" uri="{CCE6A557-97BC-4b89-ADB6-D9C93CAAB3DF}">
      <x14:dataValidations xmlns:xm="http://schemas.microsoft.com/office/excel/2006/main" count="8">
        <x14:dataValidation type="list" operator="greaterThan" allowBlank="1" showInputMessage="1" showErrorMessage="1">
          <x14:formula1>
            <xm:f>'Road Parameters'!$C$2:$C$6</xm:f>
          </x14:formula1>
          <xm:sqref>AI20:AN21</xm:sqref>
        </x14:dataValidation>
        <x14:dataValidation type="list" allowBlank="1" showInputMessage="1" showErrorMessage="1">
          <x14:formula1>
            <xm:f>'Road Parameters'!$B$2:$B$5</xm:f>
          </x14:formula1>
          <xm:sqref>AI11:AN12</xm:sqref>
        </x14:dataValidation>
        <x14:dataValidation type="list" allowBlank="1" showInputMessage="1" showErrorMessage="1">
          <x14:formula1>
            <xm:f>'Common parameters'!$B$2:$B$6</xm:f>
          </x14:formula1>
          <xm:sqref>AI8:AN9</xm:sqref>
        </x14:dataValidation>
        <x14:dataValidation type="list" allowBlank="1" showInputMessage="1" showErrorMessage="1">
          <x14:formula1>
            <xm:f>'Road Parameters'!$D$2:$D$12</xm:f>
          </x14:formula1>
          <xm:sqref>N11:Y12</xm:sqref>
        </x14:dataValidation>
        <x14:dataValidation type="list" allowBlank="1" showInputMessage="1" showErrorMessage="1">
          <x14:formula1>
            <xm:f>'Road Parameters'!$A$20:$A$27</xm:f>
          </x14:formula1>
          <xm:sqref>N23:Y24</xm:sqref>
        </x14:dataValidation>
        <x14:dataValidation type="list" operator="greaterThan" allowBlank="1" showInputMessage="1" showErrorMessage="1">
          <x14:formula1>
            <xm:f>'Common parameters'!$H$2:$H$6</xm:f>
          </x14:formula1>
          <xm:sqref>AI23:AN24</xm:sqref>
        </x14:dataValidation>
        <x14:dataValidation type="list" operator="greaterThan" allowBlank="1" showInputMessage="1" showErrorMessage="1">
          <x14:formula1>
            <xm:f>'Electricity EF'!$A$2:$A$8</xm:f>
          </x14:formula1>
          <xm:sqref>AI26:AN27</xm:sqref>
        </x14:dataValidation>
        <x14:dataValidation type="list" allowBlank="1" showInputMessage="1" showErrorMessage="1">
          <x14:formula1>
            <xm:f>'Common parameters'!A2:A5</xm:f>
          </x14:formula1>
          <xm:sqref>N8:O8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8D8B"/>
  </sheetPr>
  <dimension ref="A1:B1"/>
  <sheetViews>
    <sheetView workbookViewId="0">
      <selection activeCell="B26" sqref="B26"/>
    </sheetView>
  </sheetViews>
  <sheetFormatPr defaultColWidth="10.85546875" defaultRowHeight="15" x14ac:dyDescent="0.25"/>
  <cols>
    <col min="2" max="2" width="97.7109375" customWidth="1"/>
  </cols>
  <sheetData>
    <row r="1" spans="1:2" ht="30" x14ac:dyDescent="0.25">
      <c r="A1" s="232">
        <v>43909</v>
      </c>
      <c r="B1" s="231" t="s">
        <v>226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24"/>
  <sheetViews>
    <sheetView workbookViewId="0">
      <selection activeCell="E6" sqref="E6"/>
    </sheetView>
  </sheetViews>
  <sheetFormatPr defaultColWidth="10.85546875" defaultRowHeight="15" x14ac:dyDescent="0.25"/>
  <cols>
    <col min="1" max="1" width="43.7109375" bestFit="1" customWidth="1"/>
    <col min="2" max="2" width="30.7109375" customWidth="1"/>
    <col min="4" max="4" width="17.5703125" bestFit="1" customWidth="1"/>
  </cols>
  <sheetData>
    <row r="1" spans="1:6" x14ac:dyDescent="0.25">
      <c r="A1" t="s">
        <v>22</v>
      </c>
      <c r="B1" t="s">
        <v>245</v>
      </c>
      <c r="D1" t="s">
        <v>30</v>
      </c>
      <c r="F1" t="s">
        <v>36</v>
      </c>
    </row>
    <row r="2" spans="1:6" x14ac:dyDescent="0.25">
      <c r="A2" t="s">
        <v>26</v>
      </c>
      <c r="B2" t="s">
        <v>246</v>
      </c>
      <c r="D2" t="s">
        <v>31</v>
      </c>
      <c r="F2" t="s">
        <v>37</v>
      </c>
    </row>
    <row r="3" spans="1:6" x14ac:dyDescent="0.25">
      <c r="A3" t="s">
        <v>27</v>
      </c>
      <c r="B3" t="s">
        <v>247</v>
      </c>
      <c r="D3" t="s">
        <v>32</v>
      </c>
      <c r="F3" t="s">
        <v>383</v>
      </c>
    </row>
    <row r="4" spans="1:6" x14ac:dyDescent="0.25">
      <c r="A4" t="s">
        <v>25</v>
      </c>
      <c r="B4" t="s">
        <v>248</v>
      </c>
      <c r="D4" t="s">
        <v>33</v>
      </c>
    </row>
    <row r="5" spans="1:6" x14ac:dyDescent="0.25">
      <c r="A5" t="s">
        <v>24</v>
      </c>
      <c r="B5" t="s">
        <v>255</v>
      </c>
      <c r="D5" t="s">
        <v>34</v>
      </c>
    </row>
    <row r="6" spans="1:6" x14ac:dyDescent="0.25">
      <c r="A6" t="s">
        <v>23</v>
      </c>
      <c r="B6" t="s">
        <v>256</v>
      </c>
      <c r="D6" t="s">
        <v>35</v>
      </c>
    </row>
    <row r="7" spans="1:6" x14ac:dyDescent="0.25">
      <c r="A7" t="s">
        <v>208</v>
      </c>
      <c r="B7" t="s">
        <v>257</v>
      </c>
    </row>
    <row r="8" spans="1:6" x14ac:dyDescent="0.25">
      <c r="A8" t="s">
        <v>209</v>
      </c>
      <c r="B8" t="s">
        <v>249</v>
      </c>
    </row>
    <row r="9" spans="1:6" x14ac:dyDescent="0.25">
      <c r="A9" t="s">
        <v>28</v>
      </c>
      <c r="B9" t="s">
        <v>258</v>
      </c>
    </row>
    <row r="10" spans="1:6" x14ac:dyDescent="0.25">
      <c r="A10" t="s">
        <v>207</v>
      </c>
      <c r="B10" t="s">
        <v>259</v>
      </c>
    </row>
    <row r="11" spans="1:6" x14ac:dyDescent="0.25">
      <c r="A11" t="s">
        <v>29</v>
      </c>
    </row>
    <row r="18" spans="2:2" x14ac:dyDescent="0.25">
      <c r="B18" s="251"/>
    </row>
    <row r="19" spans="2:2" x14ac:dyDescent="0.25">
      <c r="B19" s="251"/>
    </row>
    <row r="20" spans="2:2" x14ac:dyDescent="0.25">
      <c r="B20" s="251"/>
    </row>
    <row r="21" spans="2:2" x14ac:dyDescent="0.25">
      <c r="B21" s="251"/>
    </row>
    <row r="22" spans="2:2" x14ac:dyDescent="0.25">
      <c r="B22" s="251"/>
    </row>
    <row r="23" spans="2:2" x14ac:dyDescent="0.25">
      <c r="B23" s="251"/>
    </row>
    <row r="24" spans="2:2" x14ac:dyDescent="0.25">
      <c r="B24" s="25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H31"/>
  <sheetViews>
    <sheetView workbookViewId="0">
      <selection activeCell="D5" sqref="D5"/>
    </sheetView>
  </sheetViews>
  <sheetFormatPr defaultColWidth="10.85546875" defaultRowHeight="15" x14ac:dyDescent="0.25"/>
  <cols>
    <col min="1" max="1" width="14.28515625" customWidth="1"/>
    <col min="2" max="2" width="15.5703125" bestFit="1" customWidth="1"/>
    <col min="4" max="4" width="11.7109375" customWidth="1"/>
    <col min="6" max="6" width="14.7109375" customWidth="1"/>
  </cols>
  <sheetData>
    <row r="1" spans="1:8" x14ac:dyDescent="0.25">
      <c r="A1" t="s">
        <v>11</v>
      </c>
      <c r="B1" t="s">
        <v>10</v>
      </c>
      <c r="D1" t="s">
        <v>159</v>
      </c>
      <c r="F1" t="s">
        <v>196</v>
      </c>
      <c r="G1" t="s">
        <v>198</v>
      </c>
      <c r="H1" t="s">
        <v>234</v>
      </c>
    </row>
    <row r="2" spans="1:8" ht="16.5" customHeight="1" x14ac:dyDescent="0.25">
      <c r="A2">
        <f>'City Profile'!F$18</f>
        <v>2019</v>
      </c>
      <c r="B2" s="88" t="s">
        <v>73</v>
      </c>
      <c r="D2" t="s">
        <v>160</v>
      </c>
      <c r="F2" t="s">
        <v>197</v>
      </c>
      <c r="G2">
        <v>56</v>
      </c>
      <c r="H2" t="s">
        <v>235</v>
      </c>
    </row>
    <row r="3" spans="1:8" x14ac:dyDescent="0.25">
      <c r="A3">
        <f>'City Profile'!H$18</f>
        <v>2020</v>
      </c>
      <c r="B3" s="88" t="s">
        <v>19</v>
      </c>
      <c r="D3" t="s">
        <v>161</v>
      </c>
      <c r="F3" t="s">
        <v>199</v>
      </c>
      <c r="G3">
        <v>13</v>
      </c>
      <c r="H3" t="s">
        <v>236</v>
      </c>
    </row>
    <row r="4" spans="1:8" x14ac:dyDescent="0.25">
      <c r="A4">
        <f>'City Profile'!J$18</f>
        <v>2021</v>
      </c>
      <c r="B4" s="88" t="s">
        <v>44</v>
      </c>
      <c r="F4" t="s">
        <v>200</v>
      </c>
      <c r="G4">
        <v>0</v>
      </c>
      <c r="H4" t="s">
        <v>237</v>
      </c>
    </row>
    <row r="5" spans="1:8" x14ac:dyDescent="0.25">
      <c r="A5">
        <f>'City Profile'!L$18</f>
        <v>2022</v>
      </c>
      <c r="B5" s="88" t="s">
        <v>45</v>
      </c>
      <c r="H5" t="s">
        <v>264</v>
      </c>
    </row>
    <row r="6" spans="1:8" x14ac:dyDescent="0.25">
      <c r="B6" s="88" t="s">
        <v>38</v>
      </c>
    </row>
    <row r="16" spans="1:8" x14ac:dyDescent="0.25">
      <c r="H16" s="33"/>
    </row>
    <row r="22" spans="1:5" x14ac:dyDescent="0.25">
      <c r="A22" s="18"/>
      <c r="B22" s="18"/>
      <c r="C22" s="18"/>
      <c r="D22" s="18"/>
      <c r="E22" s="18"/>
    </row>
    <row r="29" spans="1:5" x14ac:dyDescent="0.25">
      <c r="A29" s="484"/>
      <c r="B29" s="484"/>
      <c r="C29" s="484"/>
      <c r="D29" s="484"/>
      <c r="E29" s="484"/>
    </row>
    <row r="30" spans="1:5" x14ac:dyDescent="0.25">
      <c r="A30" s="14"/>
      <c r="B30" s="34"/>
      <c r="C30" s="14"/>
      <c r="D30" s="14"/>
      <c r="E30" s="14"/>
    </row>
    <row r="31" spans="1:5" x14ac:dyDescent="0.25">
      <c r="B31" s="14"/>
    </row>
  </sheetData>
  <mergeCells count="1">
    <mergeCell ref="A29:E29"/>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G18"/>
  <sheetViews>
    <sheetView workbookViewId="0">
      <selection activeCell="D19" sqref="D19"/>
    </sheetView>
  </sheetViews>
  <sheetFormatPr defaultColWidth="10.85546875" defaultRowHeight="15" x14ac:dyDescent="0.25"/>
  <sheetData>
    <row r="1" spans="1:6" x14ac:dyDescent="0.25">
      <c r="A1" t="s">
        <v>15</v>
      </c>
      <c r="C1">
        <f>'City Profile'!$F$18</f>
        <v>2019</v>
      </c>
      <c r="D1">
        <f>'City Profile'!$H$18</f>
        <v>2020</v>
      </c>
      <c r="E1">
        <f>'City Profile'!$J$18</f>
        <v>2021</v>
      </c>
      <c r="F1">
        <f>'City Profile'!$L$18</f>
        <v>2022</v>
      </c>
    </row>
    <row r="2" spans="1:6" x14ac:dyDescent="0.25">
      <c r="A2" s="485" t="s">
        <v>19</v>
      </c>
      <c r="B2" t="s">
        <v>18</v>
      </c>
    </row>
    <row r="3" spans="1:6" x14ac:dyDescent="0.25">
      <c r="A3" s="485"/>
      <c r="B3" t="s">
        <v>17</v>
      </c>
    </row>
    <row r="4" spans="1:6" x14ac:dyDescent="0.25">
      <c r="A4" s="485"/>
      <c r="B4" t="s">
        <v>16</v>
      </c>
      <c r="C4">
        <f>C2+C3</f>
        <v>0</v>
      </c>
      <c r="D4">
        <f t="shared" ref="D4:F4" si="0">D2+D3</f>
        <v>0</v>
      </c>
      <c r="E4">
        <f t="shared" si="0"/>
        <v>0</v>
      </c>
      <c r="F4">
        <f t="shared" si="0"/>
        <v>0</v>
      </c>
    </row>
    <row r="5" spans="1:6" x14ac:dyDescent="0.25">
      <c r="A5" s="485" t="s">
        <v>20</v>
      </c>
      <c r="B5" t="s">
        <v>18</v>
      </c>
    </row>
    <row r="6" spans="1:6" x14ac:dyDescent="0.25">
      <c r="A6" s="485"/>
      <c r="B6" t="s">
        <v>17</v>
      </c>
    </row>
    <row r="7" spans="1:6" x14ac:dyDescent="0.25">
      <c r="A7" s="485"/>
      <c r="B7" t="s">
        <v>16</v>
      </c>
      <c r="C7">
        <f>C5+C6</f>
        <v>0</v>
      </c>
      <c r="D7">
        <f t="shared" ref="D7" si="1">D5+D6</f>
        <v>0</v>
      </c>
      <c r="E7">
        <f t="shared" ref="E7" si="2">E5+E6</f>
        <v>0</v>
      </c>
      <c r="F7">
        <f t="shared" ref="F7" si="3">F5+F6</f>
        <v>0</v>
      </c>
    </row>
    <row r="8" spans="1:6" x14ac:dyDescent="0.25">
      <c r="A8" s="485" t="s">
        <v>21</v>
      </c>
      <c r="B8" t="s">
        <v>18</v>
      </c>
    </row>
    <row r="9" spans="1:6" x14ac:dyDescent="0.25">
      <c r="A9" s="485"/>
      <c r="B9" t="s">
        <v>17</v>
      </c>
    </row>
    <row r="10" spans="1:6" x14ac:dyDescent="0.25">
      <c r="A10" s="485"/>
      <c r="B10" t="s">
        <v>16</v>
      </c>
      <c r="C10">
        <f>C8+C9</f>
        <v>0</v>
      </c>
      <c r="D10">
        <f t="shared" ref="D10" si="4">D8+D9</f>
        <v>0</v>
      </c>
      <c r="E10">
        <f t="shared" ref="E10" si="5">E8+E9</f>
        <v>0</v>
      </c>
      <c r="F10">
        <f t="shared" ref="F10" si="6">F8+F9</f>
        <v>0</v>
      </c>
    </row>
    <row r="11" spans="1:6" x14ac:dyDescent="0.25">
      <c r="A11" s="485" t="s">
        <v>38</v>
      </c>
      <c r="B11" t="s">
        <v>18</v>
      </c>
    </row>
    <row r="12" spans="1:6" x14ac:dyDescent="0.25">
      <c r="A12" s="485"/>
      <c r="B12" t="s">
        <v>17</v>
      </c>
    </row>
    <row r="13" spans="1:6" x14ac:dyDescent="0.25">
      <c r="A13" s="485"/>
      <c r="B13" t="s">
        <v>16</v>
      </c>
      <c r="C13">
        <f>C11+C12</f>
        <v>0</v>
      </c>
      <c r="D13">
        <f t="shared" ref="D13" si="7">D11+D12</f>
        <v>0</v>
      </c>
      <c r="E13">
        <f t="shared" ref="E13" si="8">E11+E12</f>
        <v>0</v>
      </c>
      <c r="F13">
        <f t="shared" ref="F13" si="9">F11+F12</f>
        <v>0</v>
      </c>
    </row>
    <row r="18" spans="7:7" x14ac:dyDescent="0.25">
      <c r="G18" t="s">
        <v>254</v>
      </c>
    </row>
  </sheetData>
  <mergeCells count="4">
    <mergeCell ref="A2:A4"/>
    <mergeCell ref="A5:A7"/>
    <mergeCell ref="A8:A10"/>
    <mergeCell ref="A11:A1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X26"/>
  <sheetViews>
    <sheetView topLeftCell="K1" zoomScaleNormal="100" workbookViewId="0">
      <selection activeCell="D2" sqref="D2:D11"/>
    </sheetView>
  </sheetViews>
  <sheetFormatPr defaultColWidth="10.85546875" defaultRowHeight="15" x14ac:dyDescent="0.25"/>
  <cols>
    <col min="1" max="1" width="30.5703125" style="88" customWidth="1"/>
    <col min="2" max="2" width="21.28515625" style="88" customWidth="1"/>
    <col min="3" max="3" width="19.85546875" style="88" customWidth="1"/>
    <col min="4" max="4" width="27" style="88" bestFit="1" customWidth="1"/>
    <col min="5" max="5" width="14.85546875" style="88" customWidth="1"/>
    <col min="6" max="6" width="29.5703125" style="88" bestFit="1" customWidth="1"/>
    <col min="7" max="7" width="31.85546875" style="88" customWidth="1"/>
    <col min="8" max="8" width="12.42578125" style="88" bestFit="1" customWidth="1"/>
    <col min="9" max="9" width="16.5703125" style="88" customWidth="1"/>
    <col min="10" max="10" width="17.140625" style="88" customWidth="1"/>
    <col min="11" max="11" width="13.140625" style="88" customWidth="1"/>
    <col min="12" max="12" width="10.85546875" style="88"/>
    <col min="13" max="13" width="12.7109375" style="88" customWidth="1"/>
    <col min="14" max="15" width="10.85546875" style="88"/>
    <col min="16" max="16" width="13.5703125" style="88" customWidth="1"/>
    <col min="17" max="21" width="10.85546875" style="88"/>
    <col min="22" max="22" width="12.5703125" style="88" customWidth="1"/>
    <col min="23" max="16384" width="10.85546875" style="88"/>
  </cols>
  <sheetData>
    <row r="1" spans="1:24" ht="93" x14ac:dyDescent="0.25">
      <c r="A1" s="320" t="s">
        <v>40</v>
      </c>
      <c r="B1" s="320" t="s">
        <v>41</v>
      </c>
      <c r="C1" s="320" t="s">
        <v>111</v>
      </c>
      <c r="D1" s="309" t="s">
        <v>183</v>
      </c>
      <c r="E1" s="310" t="s">
        <v>205</v>
      </c>
      <c r="F1" s="310" t="s">
        <v>370</v>
      </c>
      <c r="G1" s="310" t="s">
        <v>88</v>
      </c>
      <c r="H1" s="310" t="s">
        <v>90</v>
      </c>
      <c r="I1" s="311" t="s">
        <v>371</v>
      </c>
      <c r="J1" s="311" t="s">
        <v>372</v>
      </c>
      <c r="K1" s="311" t="s">
        <v>101</v>
      </c>
      <c r="L1" s="311" t="s">
        <v>373</v>
      </c>
      <c r="M1" s="311" t="s">
        <v>374</v>
      </c>
      <c r="N1" s="311" t="s">
        <v>101</v>
      </c>
      <c r="O1" s="311" t="s">
        <v>375</v>
      </c>
      <c r="P1" s="311" t="s">
        <v>376</v>
      </c>
      <c r="Q1" s="311" t="s">
        <v>101</v>
      </c>
      <c r="R1" s="311" t="s">
        <v>377</v>
      </c>
      <c r="S1" s="311" t="s">
        <v>378</v>
      </c>
      <c r="T1" s="311" t="s">
        <v>101</v>
      </c>
      <c r="U1" s="311" t="s">
        <v>367</v>
      </c>
      <c r="V1" s="311" t="s">
        <v>275</v>
      </c>
      <c r="W1" s="311" t="s">
        <v>369</v>
      </c>
      <c r="X1" s="311" t="s">
        <v>368</v>
      </c>
    </row>
    <row r="2" spans="1:24" x14ac:dyDescent="0.25">
      <c r="A2" s="88" t="s">
        <v>182</v>
      </c>
      <c r="B2" s="88" t="s">
        <v>42</v>
      </c>
      <c r="C2" s="88" t="s">
        <v>94</v>
      </c>
      <c r="D2" s="312" t="s">
        <v>274</v>
      </c>
      <c r="E2" s="313">
        <v>61</v>
      </c>
      <c r="F2" s="314">
        <v>28</v>
      </c>
      <c r="G2" s="314">
        <v>0</v>
      </c>
      <c r="H2" s="314">
        <v>0</v>
      </c>
      <c r="I2" s="315"/>
      <c r="J2" s="315"/>
      <c r="K2" s="315"/>
      <c r="L2" s="315"/>
      <c r="M2" s="315"/>
      <c r="N2" s="315"/>
      <c r="O2" s="315"/>
      <c r="P2" s="315"/>
      <c r="Q2" s="315"/>
      <c r="R2" s="315"/>
      <c r="S2" s="315"/>
      <c r="T2" s="315"/>
      <c r="U2" s="316">
        <v>3.2199999999999999E-2</v>
      </c>
      <c r="V2" s="317"/>
      <c r="W2" s="317">
        <v>0</v>
      </c>
      <c r="X2" s="315">
        <v>60</v>
      </c>
    </row>
    <row r="3" spans="1:24" x14ac:dyDescent="0.25">
      <c r="A3" s="88" t="s">
        <v>193</v>
      </c>
      <c r="B3" s="88" t="s">
        <v>13</v>
      </c>
      <c r="C3" s="321" t="s">
        <v>91</v>
      </c>
      <c r="D3" s="312" t="s">
        <v>184</v>
      </c>
      <c r="E3" s="314">
        <v>65</v>
      </c>
      <c r="F3" s="314">
        <v>25</v>
      </c>
      <c r="G3" s="317"/>
      <c r="H3" s="317"/>
      <c r="I3" s="317"/>
      <c r="J3" s="317"/>
      <c r="K3" s="317"/>
      <c r="L3" s="317"/>
      <c r="M3" s="317"/>
      <c r="N3" s="317"/>
      <c r="O3" s="317"/>
      <c r="P3" s="317"/>
      <c r="Q3" s="317"/>
      <c r="R3" s="317"/>
      <c r="S3" s="317"/>
      <c r="T3" s="317"/>
      <c r="U3" s="316">
        <v>2.9399999999999999E-2</v>
      </c>
      <c r="V3" s="317"/>
      <c r="W3" s="317"/>
      <c r="X3" s="317">
        <v>60</v>
      </c>
    </row>
    <row r="4" spans="1:24" ht="15" customHeight="1" x14ac:dyDescent="0.25">
      <c r="A4" s="88" t="s">
        <v>129</v>
      </c>
      <c r="B4" s="88" t="s">
        <v>43</v>
      </c>
      <c r="C4" s="321" t="s">
        <v>92</v>
      </c>
      <c r="D4" s="312" t="s">
        <v>185</v>
      </c>
      <c r="E4" s="314">
        <v>21</v>
      </c>
      <c r="F4" s="314">
        <v>60</v>
      </c>
      <c r="G4" s="314">
        <v>0</v>
      </c>
      <c r="H4" s="314">
        <v>0</v>
      </c>
      <c r="I4" s="315"/>
      <c r="J4" s="315"/>
      <c r="K4" s="315"/>
      <c r="L4" s="315"/>
      <c r="M4" s="315"/>
      <c r="N4" s="315"/>
      <c r="O4" s="315"/>
      <c r="P4" s="315"/>
      <c r="Q4" s="315"/>
      <c r="R4" s="315"/>
      <c r="S4" s="315"/>
      <c r="T4" s="315"/>
      <c r="U4" s="316">
        <v>6.93E-2</v>
      </c>
      <c r="V4" s="317"/>
      <c r="W4" s="317">
        <v>0</v>
      </c>
      <c r="X4" s="317">
        <v>50</v>
      </c>
    </row>
    <row r="5" spans="1:24" x14ac:dyDescent="0.25">
      <c r="B5" s="88" t="s">
        <v>73</v>
      </c>
      <c r="C5" s="88" t="s">
        <v>93</v>
      </c>
      <c r="D5" s="312" t="s">
        <v>191</v>
      </c>
      <c r="E5" s="314">
        <v>55</v>
      </c>
      <c r="F5" s="314">
        <v>24</v>
      </c>
      <c r="G5" s="314">
        <v>0</v>
      </c>
      <c r="H5" s="314">
        <v>0</v>
      </c>
      <c r="I5" s="315"/>
      <c r="J5" s="315"/>
      <c r="K5" s="315"/>
      <c r="L5" s="315"/>
      <c r="M5" s="315"/>
      <c r="N5" s="315"/>
      <c r="O5" s="315"/>
      <c r="P5" s="315"/>
      <c r="Q5" s="315"/>
      <c r="R5" s="315"/>
      <c r="S5" s="315"/>
      <c r="T5" s="315"/>
      <c r="U5" s="316">
        <v>2.7699999999999999E-2</v>
      </c>
      <c r="V5" s="317"/>
      <c r="W5" s="317">
        <v>0</v>
      </c>
      <c r="X5" s="317">
        <v>85</v>
      </c>
    </row>
    <row r="6" spans="1:24" x14ac:dyDescent="0.25">
      <c r="C6" s="88" t="s">
        <v>73</v>
      </c>
      <c r="D6" s="312" t="s">
        <v>186</v>
      </c>
      <c r="E6" s="314">
        <v>65</v>
      </c>
      <c r="F6" s="314">
        <v>19</v>
      </c>
      <c r="G6" s="314">
        <v>0</v>
      </c>
      <c r="H6" s="314">
        <v>0</v>
      </c>
      <c r="I6" s="315"/>
      <c r="J6" s="315"/>
      <c r="K6" s="315"/>
      <c r="L6" s="315"/>
      <c r="M6" s="315"/>
      <c r="N6" s="315"/>
      <c r="O6" s="315"/>
      <c r="P6" s="315"/>
      <c r="Q6" s="315"/>
      <c r="R6" s="315"/>
      <c r="S6" s="315"/>
      <c r="T6" s="315"/>
      <c r="U6" s="316">
        <v>2.1499999999999998E-2</v>
      </c>
      <c r="V6" s="317"/>
      <c r="W6" s="317">
        <v>0</v>
      </c>
      <c r="X6" s="315">
        <v>100</v>
      </c>
    </row>
    <row r="7" spans="1:24" ht="15" customHeight="1" x14ac:dyDescent="0.25">
      <c r="D7" s="312" t="s">
        <v>187</v>
      </c>
      <c r="E7" s="314">
        <v>54</v>
      </c>
      <c r="F7" s="314">
        <v>23</v>
      </c>
      <c r="G7" s="314">
        <v>0</v>
      </c>
      <c r="H7" s="314">
        <v>0</v>
      </c>
      <c r="I7" s="315"/>
      <c r="J7" s="315"/>
      <c r="K7" s="315"/>
      <c r="L7" s="315"/>
      <c r="M7" s="315"/>
      <c r="N7" s="315"/>
      <c r="O7" s="315"/>
      <c r="P7" s="315"/>
      <c r="Q7" s="315"/>
      <c r="R7" s="315"/>
      <c r="S7" s="315"/>
      <c r="T7" s="315"/>
      <c r="U7" s="316">
        <v>2.6800000000000001E-2</v>
      </c>
      <c r="V7" s="317"/>
      <c r="W7" s="317">
        <v>0</v>
      </c>
      <c r="X7" s="315">
        <v>100</v>
      </c>
    </row>
    <row r="8" spans="1:24" x14ac:dyDescent="0.25">
      <c r="D8" s="312" t="s">
        <v>188</v>
      </c>
      <c r="E8" s="314">
        <v>54</v>
      </c>
      <c r="F8" s="314">
        <v>24</v>
      </c>
      <c r="G8" s="314">
        <v>0</v>
      </c>
      <c r="H8" s="314">
        <v>0</v>
      </c>
      <c r="I8" s="318"/>
      <c r="J8" s="318"/>
      <c r="K8" s="318"/>
      <c r="L8" s="318"/>
      <c r="M8" s="318"/>
      <c r="N8" s="318"/>
      <c r="O8" s="318"/>
      <c r="P8" s="318"/>
      <c r="Q8" s="318"/>
      <c r="R8" s="315"/>
      <c r="S8" s="315"/>
      <c r="T8" s="315"/>
      <c r="U8" s="316">
        <v>2.8199999999999999E-2</v>
      </c>
      <c r="V8" s="317"/>
      <c r="W8" s="317">
        <v>0</v>
      </c>
      <c r="X8" s="315">
        <v>100</v>
      </c>
    </row>
    <row r="9" spans="1:24" x14ac:dyDescent="0.25">
      <c r="D9" s="312" t="s">
        <v>189</v>
      </c>
      <c r="E9" s="314">
        <v>63</v>
      </c>
      <c r="F9" s="314">
        <v>18</v>
      </c>
      <c r="G9" s="314">
        <v>0</v>
      </c>
      <c r="H9" s="314">
        <v>0</v>
      </c>
      <c r="I9" s="315"/>
      <c r="J9" s="315"/>
      <c r="K9" s="315"/>
      <c r="L9" s="315"/>
      <c r="M9" s="315"/>
      <c r="N9" s="315"/>
      <c r="O9" s="318"/>
      <c r="P9" s="318"/>
      <c r="Q9" s="318"/>
      <c r="R9" s="315"/>
      <c r="S9" s="315"/>
      <c r="T9" s="315"/>
      <c r="U9" s="316">
        <v>2.12E-2</v>
      </c>
      <c r="V9" s="317"/>
      <c r="W9" s="317">
        <v>0</v>
      </c>
      <c r="X9" s="315">
        <v>75</v>
      </c>
    </row>
    <row r="10" spans="1:24" ht="15" customHeight="1" x14ac:dyDescent="0.25">
      <c r="D10" s="312" t="s">
        <v>206</v>
      </c>
      <c r="E10" s="319">
        <v>63</v>
      </c>
      <c r="F10" s="314">
        <v>130</v>
      </c>
      <c r="G10" s="314">
        <v>0</v>
      </c>
      <c r="H10" s="314">
        <v>0</v>
      </c>
      <c r="I10" s="315"/>
      <c r="J10" s="315"/>
      <c r="K10" s="315"/>
      <c r="L10" s="315"/>
      <c r="M10" s="315"/>
      <c r="N10" s="315"/>
      <c r="O10" s="318"/>
      <c r="P10" s="318"/>
      <c r="Q10" s="318"/>
      <c r="R10" s="315"/>
      <c r="S10" s="315"/>
      <c r="T10" s="315"/>
      <c r="U10" s="316">
        <v>0</v>
      </c>
      <c r="V10" s="317"/>
      <c r="W10" s="317">
        <v>0</v>
      </c>
      <c r="X10" s="315">
        <v>100</v>
      </c>
    </row>
    <row r="11" spans="1:24" ht="15" customHeight="1" x14ac:dyDescent="0.25">
      <c r="D11" s="312" t="s">
        <v>190</v>
      </c>
      <c r="E11" s="319">
        <v>63</v>
      </c>
      <c r="F11" s="314">
        <v>90</v>
      </c>
      <c r="G11" s="314">
        <v>0</v>
      </c>
      <c r="H11" s="314">
        <v>0</v>
      </c>
      <c r="I11" s="315"/>
      <c r="J11" s="315"/>
      <c r="K11" s="315"/>
      <c r="L11" s="315"/>
      <c r="M11" s="315"/>
      <c r="N11" s="315"/>
      <c r="O11" s="318"/>
      <c r="P11" s="318"/>
      <c r="Q11" s="318"/>
      <c r="R11" s="318"/>
      <c r="S11" s="318"/>
      <c r="T11" s="318"/>
      <c r="U11" s="316">
        <v>0</v>
      </c>
      <c r="V11" s="317"/>
      <c r="W11" s="317">
        <v>0</v>
      </c>
      <c r="X11" s="315">
        <v>85</v>
      </c>
    </row>
    <row r="13" spans="1:24" x14ac:dyDescent="0.25">
      <c r="D13" s="181"/>
      <c r="E13" s="181"/>
      <c r="F13" s="181"/>
      <c r="G13" s="181"/>
      <c r="H13" s="181"/>
    </row>
    <row r="14" spans="1:24" x14ac:dyDescent="0.25">
      <c r="D14" s="181"/>
      <c r="E14" s="181"/>
      <c r="F14" s="181"/>
      <c r="G14" s="181"/>
      <c r="H14" s="181"/>
      <c r="U14" s="33"/>
    </row>
    <row r="15" spans="1:24" x14ac:dyDescent="0.25">
      <c r="D15" s="128">
        <v>61</v>
      </c>
      <c r="E15" s="128"/>
      <c r="F15" s="322"/>
      <c r="G15" s="322"/>
      <c r="H15" s="322"/>
    </row>
    <row r="16" spans="1:24" x14ac:dyDescent="0.25">
      <c r="D16" s="182"/>
      <c r="E16" s="182"/>
      <c r="F16" s="182"/>
      <c r="G16" s="182"/>
      <c r="H16" s="182"/>
    </row>
    <row r="17" spans="4:13" x14ac:dyDescent="0.25">
      <c r="D17" s="182"/>
      <c r="E17" s="182"/>
      <c r="F17" s="182"/>
      <c r="G17" s="182"/>
      <c r="H17" s="182"/>
    </row>
    <row r="18" spans="4:13" x14ac:dyDescent="0.25">
      <c r="D18" s="182"/>
      <c r="E18" s="182"/>
      <c r="F18" s="182"/>
      <c r="G18" s="182"/>
      <c r="H18" s="182"/>
    </row>
    <row r="19" spans="4:13" x14ac:dyDescent="0.25">
      <c r="D19" s="182"/>
      <c r="E19" s="182"/>
      <c r="F19" s="182"/>
      <c r="G19" s="182"/>
      <c r="H19" s="182"/>
    </row>
    <row r="20" spans="4:13" x14ac:dyDescent="0.25">
      <c r="D20" s="182"/>
      <c r="E20" s="182"/>
      <c r="F20" s="182"/>
      <c r="G20" s="182"/>
      <c r="H20" s="182"/>
    </row>
    <row r="21" spans="4:13" x14ac:dyDescent="0.25">
      <c r="D21" s="182"/>
      <c r="E21" s="323"/>
      <c r="F21" s="182"/>
      <c r="G21" s="182"/>
      <c r="H21" s="182"/>
    </row>
    <row r="22" spans="4:13" x14ac:dyDescent="0.25">
      <c r="D22" s="182"/>
      <c r="E22" s="323"/>
      <c r="F22" s="182"/>
      <c r="G22" s="182"/>
      <c r="H22" s="182"/>
    </row>
    <row r="23" spans="4:13" x14ac:dyDescent="0.25">
      <c r="D23" s="182"/>
      <c r="E23" s="323"/>
      <c r="F23" s="182"/>
      <c r="G23" s="182"/>
      <c r="H23" s="182"/>
    </row>
    <row r="24" spans="4:13" x14ac:dyDescent="0.25">
      <c r="D24" s="182"/>
      <c r="E24" s="323"/>
      <c r="F24" s="324"/>
      <c r="G24" s="324"/>
      <c r="H24" s="324"/>
    </row>
    <row r="25" spans="4:13" x14ac:dyDescent="0.25">
      <c r="D25" s="182"/>
      <c r="E25" s="323"/>
      <c r="F25" s="324"/>
      <c r="G25" s="324"/>
      <c r="H25" s="324"/>
      <c r="M25" s="33"/>
    </row>
    <row r="26" spans="4:13" x14ac:dyDescent="0.25">
      <c r="D26" s="182"/>
      <c r="E26" s="323"/>
      <c r="F26" s="324"/>
      <c r="G26" s="324"/>
      <c r="H26" s="324"/>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Home</vt:lpstr>
      <vt:lpstr>Electricity EF</vt:lpstr>
      <vt:lpstr>City Profile</vt:lpstr>
      <vt:lpstr>Road</vt:lpstr>
      <vt:lpstr>Upgrades log</vt:lpstr>
      <vt:lpstr>City Parameters</vt:lpstr>
      <vt:lpstr>Common parameters</vt:lpstr>
      <vt:lpstr>City Graphs data</vt:lpstr>
      <vt:lpstr>Rail Parameters</vt:lpstr>
      <vt:lpstr>Water Parameters</vt:lpstr>
      <vt:lpstr>Water Transport DB</vt:lpstr>
      <vt:lpstr>Rail</vt:lpstr>
      <vt:lpstr>Water</vt:lpstr>
      <vt:lpstr>Road Transport DB</vt:lpstr>
      <vt:lpstr>Rail Graphs Data</vt:lpstr>
      <vt:lpstr>Off-Hours Deliveries</vt:lpstr>
      <vt:lpstr>Fuel emissions factors</vt:lpstr>
      <vt:lpstr>Forecast</vt:lpstr>
      <vt:lpstr>Results</vt:lpstr>
      <vt:lpstr>Distance Reduction</vt:lpstr>
      <vt:lpstr>Rail Transport DB</vt:lpstr>
      <vt:lpstr>Ecodriving</vt:lpstr>
      <vt:lpstr>Fuel Change</vt:lpstr>
      <vt:lpstr>Road Graphs data</vt:lpstr>
      <vt:lpstr>Road Parameters</vt:lpstr>
      <vt:lpstr>Road EF</vt:lpstr>
      <vt:lpstr>Water Graphs data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Beatriz Royo</dc:creator>
  <cp:lastModifiedBy>yiqian.zhang</cp:lastModifiedBy>
  <cp:lastPrinted>2019-08-01T12:38:07Z</cp:lastPrinted>
  <dcterms:created xsi:type="dcterms:W3CDTF">2019-02-18T15:32:30Z</dcterms:created>
  <dcterms:modified xsi:type="dcterms:W3CDTF">2021-02-09T08:34:41Z</dcterms:modified>
</cp:coreProperties>
</file>